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EA191~1\APPDATA\LOCAL\TEMP\SOWDIR0\"/>
    </mc:Choice>
  </mc:AlternateContent>
  <bookViews>
    <workbookView xWindow="0" yWindow="0" windowWidth="20490" windowHeight="6780"/>
  </bookViews>
  <sheets>
    <sheet name="①" sheetId="23" r:id="rId1"/>
    <sheet name="②" sheetId="36" r:id="rId2"/>
    <sheet name="③" sheetId="35" r:id="rId3"/>
    <sheet name="④" sheetId="34" r:id="rId4"/>
    <sheet name="⑤" sheetId="33" r:id="rId5"/>
    <sheet name="記入例１" sheetId="37" r:id="rId6"/>
    <sheet name="記入例２" sheetId="38" r:id="rId7"/>
    <sheet name="記入例３" sheetId="39" r:id="rId8"/>
    <sheet name="マスタ" sheetId="2" r:id="rId9"/>
  </sheets>
  <definedNames>
    <definedName name="_xlnm.Print_Area" localSheetId="0">①!$A$1:$P$22</definedName>
    <definedName name="_xlnm.Print_Area" localSheetId="1">②!$A$1:$P$22</definedName>
    <definedName name="_xlnm.Print_Area" localSheetId="2">③!$A$1:$P$22</definedName>
    <definedName name="_xlnm.Print_Area" localSheetId="3">④!$A$1:$P$22</definedName>
    <definedName name="_xlnm.Print_Area" localSheetId="4">⑤!$A$1:$P$22</definedName>
    <definedName name="_xlnm.Print_Area" localSheetId="5">記入例１!$A$1:$P$22</definedName>
    <definedName name="_xlnm.Print_Area" localSheetId="6">記入例２!$A$1:$P$22</definedName>
    <definedName name="_xlnm.Print_Area" localSheetId="7">記入例３!$A$1:$P$22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" i="39" l="1"/>
  <c r="M20" i="38"/>
  <c r="M20" i="37"/>
  <c r="M20" i="33"/>
  <c r="M20" i="34"/>
  <c r="M20" i="35"/>
  <c r="M20" i="36"/>
  <c r="N15" i="39" l="1"/>
  <c r="A15" i="39"/>
  <c r="A11" i="39"/>
  <c r="A17" i="39" s="1"/>
  <c r="A10" i="39"/>
  <c r="A16" i="39" s="1"/>
  <c r="N9" i="39"/>
  <c r="A20" i="39" s="1"/>
  <c r="E20" i="39" s="1"/>
  <c r="I20" i="39" s="1"/>
  <c r="A5" i="39"/>
  <c r="Y2" i="39"/>
  <c r="N15" i="38"/>
  <c r="A15" i="38"/>
  <c r="A11" i="38"/>
  <c r="A17" i="38" s="1"/>
  <c r="A10" i="38"/>
  <c r="A16" i="38" s="1"/>
  <c r="N9" i="38"/>
  <c r="A20" i="38" s="1"/>
  <c r="E20" i="38" s="1"/>
  <c r="I20" i="38" s="1"/>
  <c r="A5" i="38"/>
  <c r="Y2" i="38"/>
  <c r="N15" i="37"/>
  <c r="A15" i="37"/>
  <c r="A11" i="37"/>
  <c r="A17" i="37" s="1"/>
  <c r="A10" i="37"/>
  <c r="A16" i="37" s="1"/>
  <c r="N9" i="37"/>
  <c r="A20" i="37" s="1"/>
  <c r="E20" i="37" s="1"/>
  <c r="I20" i="37" s="1"/>
  <c r="A5" i="37"/>
  <c r="Y2" i="37"/>
  <c r="A20" i="36"/>
  <c r="E20" i="36" s="1"/>
  <c r="I20" i="36" s="1"/>
  <c r="N15" i="36"/>
  <c r="A15" i="36"/>
  <c r="A11" i="36"/>
  <c r="A17" i="36" s="1"/>
  <c r="A10" i="36"/>
  <c r="A16" i="36" s="1"/>
  <c r="N9" i="36"/>
  <c r="A5" i="36"/>
  <c r="Y2" i="36"/>
  <c r="A20" i="35"/>
  <c r="E20" i="35" s="1"/>
  <c r="I20" i="35" s="1"/>
  <c r="N15" i="35"/>
  <c r="A15" i="35"/>
  <c r="A11" i="35"/>
  <c r="A17" i="35" s="1"/>
  <c r="A10" i="35"/>
  <c r="A16" i="35" s="1"/>
  <c r="N9" i="35"/>
  <c r="A5" i="35"/>
  <c r="Y2" i="35"/>
  <c r="A20" i="34"/>
  <c r="E20" i="34" s="1"/>
  <c r="I20" i="34" s="1"/>
  <c r="N15" i="34"/>
  <c r="A15" i="34"/>
  <c r="A11" i="34"/>
  <c r="A17" i="34" s="1"/>
  <c r="A10" i="34"/>
  <c r="A16" i="34" s="1"/>
  <c r="N9" i="34"/>
  <c r="A5" i="34"/>
  <c r="Y2" i="34"/>
  <c r="A20" i="33"/>
  <c r="E20" i="33" s="1"/>
  <c r="I20" i="33" s="1"/>
  <c r="N15" i="33"/>
  <c r="A15" i="33"/>
  <c r="A11" i="33"/>
  <c r="A17" i="33" s="1"/>
  <c r="A10" i="33"/>
  <c r="A16" i="33" s="1"/>
  <c r="N9" i="33"/>
  <c r="A5" i="33"/>
  <c r="Y2" i="33"/>
  <c r="Y2" i="23"/>
  <c r="A11" i="23"/>
  <c r="A10" i="23"/>
  <c r="A5" i="23" l="1"/>
  <c r="N9" i="23"/>
  <c r="N15" i="23"/>
  <c r="A15" i="23"/>
  <c r="A17" i="23"/>
  <c r="A16" i="23"/>
  <c r="A20" i="23" l="1"/>
  <c r="E20" i="23" s="1"/>
  <c r="I20" i="23" s="1"/>
  <c r="M20" i="23" s="1"/>
</calcChain>
</file>

<file path=xl/comments1.xml><?xml version="1.0" encoding="utf-8"?>
<comments xmlns="http://schemas.openxmlformats.org/spreadsheetml/2006/main">
  <authors>
    <author>島田市</author>
  </authors>
  <commentList>
    <comment ref="M20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(A)放デイ（20人以上）の支援金額の上限：250,000円
(B)㋓の金額：547,360円
(C)㋔の金額：278,680円（㋓÷2）
★申請する支援金額：250,000円
(C＞Aのため。放デイ(20人以上)の支援金額の上限額が、支援金額となる)</t>
        </r>
      </text>
    </comment>
  </commentList>
</comments>
</file>

<file path=xl/comments2.xml><?xml version="1.0" encoding="utf-8"?>
<comments xmlns="http://schemas.openxmlformats.org/spreadsheetml/2006/main">
  <authors>
    <author>島田市</author>
  </authors>
  <commentList>
    <comment ref="M20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(A)相談支援の支援金額の上限：100,000円
(B)㋓の金額：62,932円
(C)㋔の金額：31,466円（㋓÷2）
★申請する支援金額：31,000円
(C＜Aのため。㋔の金額の千円未満の端数を切り捨てた金額が、申請金額となる)</t>
        </r>
      </text>
    </comment>
  </commentList>
</comments>
</file>

<file path=xl/comments3.xml><?xml version="1.0" encoding="utf-8"?>
<comments xmlns="http://schemas.openxmlformats.org/spreadsheetml/2006/main">
  <authors>
    <author>島田市</author>
  </authors>
  <commentList>
    <comment ref="M20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・共同生活援助の支援金額の上限：300,000円
・令和３年７月以降に事業を開始した場合、光熱費等の比較ができないため、別表サービス種別ごとの支援金額の1/2となります。
★申請する支援金額：150,000円</t>
        </r>
      </text>
    </comment>
  </commentList>
</comments>
</file>

<file path=xl/sharedStrings.xml><?xml version="1.0" encoding="utf-8"?>
<sst xmlns="http://schemas.openxmlformats.org/spreadsheetml/2006/main" count="273" uniqueCount="63">
  <si>
    <t>類型</t>
    <rPh sb="0" eb="2">
      <t>ルイケイ</t>
    </rPh>
    <phoneticPr fontId="1"/>
  </si>
  <si>
    <t>サービス種別</t>
    <rPh sb="4" eb="6">
      <t>シュベツ</t>
    </rPh>
    <phoneticPr fontId="1"/>
  </si>
  <si>
    <t>月</t>
    <rPh sb="0" eb="1">
      <t>ツキ</t>
    </rPh>
    <phoneticPr fontId="1"/>
  </si>
  <si>
    <t>支援金額（仮）</t>
    <rPh sb="0" eb="2">
      <t>シエン</t>
    </rPh>
    <rPh sb="2" eb="4">
      <t>キンガク</t>
    </rPh>
    <rPh sb="5" eb="6">
      <t>カリ</t>
    </rPh>
    <phoneticPr fontId="1"/>
  </si>
  <si>
    <t>事業開始年月</t>
    <rPh sb="0" eb="2">
      <t>ジギョウ</t>
    </rPh>
    <rPh sb="2" eb="4">
      <t>カイシ</t>
    </rPh>
    <rPh sb="4" eb="6">
      <t>ネンゲツ</t>
    </rPh>
    <phoneticPr fontId="1"/>
  </si>
  <si>
    <t>No.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</si>
  <si>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</si>
  <si>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</si>
  <si>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</si>
  <si>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</si>
  <si>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事業所名</t>
    <rPh sb="0" eb="3">
      <t>ジギョウショ</t>
    </rPh>
    <rPh sb="3" eb="4">
      <t>メイ</t>
    </rPh>
    <phoneticPr fontId="1"/>
  </si>
  <si>
    <t>電気代</t>
    <rPh sb="0" eb="3">
      <t>デンキダイ</t>
    </rPh>
    <phoneticPr fontId="1"/>
  </si>
  <si>
    <t>ガス代</t>
    <rPh sb="2" eb="3">
      <t>ダイ</t>
    </rPh>
    <phoneticPr fontId="1"/>
  </si>
  <si>
    <t>燃料費</t>
    <rPh sb="0" eb="3">
      <t>ネンリョウヒ</t>
    </rPh>
    <phoneticPr fontId="1"/>
  </si>
  <si>
    <t>食材料費</t>
    <rPh sb="0" eb="1">
      <t>ショク</t>
    </rPh>
    <rPh sb="1" eb="4">
      <t>ザイリョウヒ</t>
    </rPh>
    <phoneticPr fontId="1"/>
  </si>
  <si>
    <t>令和３年における同月の光熱費等の支出額</t>
    <phoneticPr fontId="1"/>
  </si>
  <si>
    <t>令和３年合計
㋑</t>
    <phoneticPr fontId="1"/>
  </si>
  <si>
    <t>支援金額
（申請金額）</t>
    <rPh sb="6" eb="8">
      <t>シンセイ</t>
    </rPh>
    <phoneticPr fontId="1"/>
  </si>
  <si>
    <t>備考</t>
    <rPh sb="0" eb="2">
      <t>ビコウ</t>
    </rPh>
    <phoneticPr fontId="1"/>
  </si>
  <si>
    <t>相談支援</t>
    <rPh sb="0" eb="2">
      <t>ソウダン</t>
    </rPh>
    <rPh sb="2" eb="4">
      <t>シエン</t>
    </rPh>
    <phoneticPr fontId="1"/>
  </si>
  <si>
    <t>居宅介護</t>
    <rPh sb="0" eb="2">
      <t>キョタク</t>
    </rPh>
    <rPh sb="2" eb="4">
      <t>カイゴ</t>
    </rPh>
    <phoneticPr fontId="1"/>
  </si>
  <si>
    <t>重度訪問介護</t>
    <rPh sb="0" eb="2">
      <t>ジュウド</t>
    </rPh>
    <rPh sb="2" eb="4">
      <t>ホウモン</t>
    </rPh>
    <rPh sb="4" eb="6">
      <t>カイゴ</t>
    </rPh>
    <phoneticPr fontId="1"/>
  </si>
  <si>
    <t>行動支援</t>
    <rPh sb="0" eb="2">
      <t>コウドウ</t>
    </rPh>
    <rPh sb="2" eb="4">
      <t>シエン</t>
    </rPh>
    <phoneticPr fontId="1"/>
  </si>
  <si>
    <t>同行援護</t>
    <rPh sb="0" eb="2">
      <t>ドウコウ</t>
    </rPh>
    <rPh sb="2" eb="4">
      <t>エンゴ</t>
    </rPh>
    <phoneticPr fontId="1"/>
  </si>
  <si>
    <t>移動支援</t>
    <rPh sb="0" eb="2">
      <t>イドウ</t>
    </rPh>
    <rPh sb="2" eb="4">
      <t>シエン</t>
    </rPh>
    <phoneticPr fontId="1"/>
  </si>
  <si>
    <t>就労移行支援（定員20人以上）</t>
    <rPh sb="0" eb="2">
      <t>シュウロウ</t>
    </rPh>
    <rPh sb="2" eb="4">
      <t>イコウ</t>
    </rPh>
    <rPh sb="4" eb="6">
      <t>シエン</t>
    </rPh>
    <rPh sb="7" eb="9">
      <t>テイイン</t>
    </rPh>
    <rPh sb="11" eb="12">
      <t>ニン</t>
    </rPh>
    <rPh sb="12" eb="14">
      <t>イジョウ</t>
    </rPh>
    <phoneticPr fontId="1"/>
  </si>
  <si>
    <t>就労継続支援（定員20人以上）</t>
    <rPh sb="0" eb="2">
      <t>シュウロウ</t>
    </rPh>
    <rPh sb="2" eb="4">
      <t>ケイゾク</t>
    </rPh>
    <rPh sb="4" eb="6">
      <t>シエン</t>
    </rPh>
    <phoneticPr fontId="1"/>
  </si>
  <si>
    <t>就労定着支援（定員20人以上）</t>
    <rPh sb="0" eb="2">
      <t>シュウロウ</t>
    </rPh>
    <rPh sb="2" eb="4">
      <t>テイチャク</t>
    </rPh>
    <rPh sb="4" eb="6">
      <t>シエン</t>
    </rPh>
    <phoneticPr fontId="1"/>
  </si>
  <si>
    <t>生活介護（定員20人以上）</t>
    <rPh sb="0" eb="2">
      <t>セイカツ</t>
    </rPh>
    <rPh sb="2" eb="4">
      <t>カイゴ</t>
    </rPh>
    <phoneticPr fontId="1"/>
  </si>
  <si>
    <t>自立生活援助（定員20人以上）</t>
    <rPh sb="0" eb="2">
      <t>ジリツ</t>
    </rPh>
    <rPh sb="2" eb="4">
      <t>セイカツ</t>
    </rPh>
    <rPh sb="4" eb="6">
      <t>エンジョ</t>
    </rPh>
    <phoneticPr fontId="1"/>
  </si>
  <si>
    <t>地域移行支援（定員20人以上）</t>
    <rPh sb="0" eb="2">
      <t>チイキ</t>
    </rPh>
    <rPh sb="2" eb="4">
      <t>イコウ</t>
    </rPh>
    <rPh sb="4" eb="6">
      <t>シエン</t>
    </rPh>
    <phoneticPr fontId="1"/>
  </si>
  <si>
    <t>就労移行支援（定員20人未満）</t>
    <rPh sb="0" eb="2">
      <t>シュウロウ</t>
    </rPh>
    <rPh sb="2" eb="4">
      <t>イコウ</t>
    </rPh>
    <rPh sb="4" eb="6">
      <t>シエン</t>
    </rPh>
    <rPh sb="7" eb="9">
      <t>テイイン</t>
    </rPh>
    <rPh sb="11" eb="12">
      <t>ニン</t>
    </rPh>
    <rPh sb="12" eb="14">
      <t>ミマン</t>
    </rPh>
    <phoneticPr fontId="1"/>
  </si>
  <si>
    <t>就労継続支援（定員20人未満）</t>
    <rPh sb="0" eb="2">
      <t>シュウロウ</t>
    </rPh>
    <rPh sb="2" eb="4">
      <t>ケイゾク</t>
    </rPh>
    <rPh sb="4" eb="6">
      <t>シエン</t>
    </rPh>
    <phoneticPr fontId="1"/>
  </si>
  <si>
    <t>就労定着支援（定員20人未満）</t>
    <rPh sb="0" eb="2">
      <t>シュウロウ</t>
    </rPh>
    <rPh sb="2" eb="4">
      <t>テイチャク</t>
    </rPh>
    <rPh sb="4" eb="6">
      <t>シエン</t>
    </rPh>
    <phoneticPr fontId="1"/>
  </si>
  <si>
    <t>生活介護（定員20人未満）</t>
    <rPh sb="0" eb="2">
      <t>セイカツ</t>
    </rPh>
    <rPh sb="2" eb="4">
      <t>カイゴ</t>
    </rPh>
    <phoneticPr fontId="1"/>
  </si>
  <si>
    <t>自立生活援助（定員20人未満）</t>
    <rPh sb="0" eb="2">
      <t>ジリツ</t>
    </rPh>
    <rPh sb="2" eb="4">
      <t>セイカツ</t>
    </rPh>
    <rPh sb="4" eb="6">
      <t>エンジョ</t>
    </rPh>
    <phoneticPr fontId="1"/>
  </si>
  <si>
    <t>地域移行支援（定員20人未満）</t>
    <rPh sb="0" eb="2">
      <t>チイキ</t>
    </rPh>
    <rPh sb="2" eb="4">
      <t>イコウ</t>
    </rPh>
    <rPh sb="4" eb="6">
      <t>シエン</t>
    </rPh>
    <phoneticPr fontId="1"/>
  </si>
  <si>
    <t>地域定着支援（定員20人未満）</t>
    <rPh sb="0" eb="2">
      <t>チイキ</t>
    </rPh>
    <rPh sb="2" eb="4">
      <t>テイチャク</t>
    </rPh>
    <rPh sb="4" eb="6">
      <t>シエン</t>
    </rPh>
    <phoneticPr fontId="1"/>
  </si>
  <si>
    <t>地域活動支援センター（定員20人未満）</t>
    <rPh sb="0" eb="2">
      <t>チイキ</t>
    </rPh>
    <rPh sb="2" eb="4">
      <t>カツドウ</t>
    </rPh>
    <rPh sb="4" eb="6">
      <t>シエン</t>
    </rPh>
    <phoneticPr fontId="1"/>
  </si>
  <si>
    <t>児童発達支援（定員20人未満）</t>
    <rPh sb="0" eb="2">
      <t>ジドウ</t>
    </rPh>
    <rPh sb="2" eb="4">
      <t>ハッタツ</t>
    </rPh>
    <rPh sb="4" eb="6">
      <t>シエン</t>
    </rPh>
    <phoneticPr fontId="1"/>
  </si>
  <si>
    <t>放課後等デイサービス（定員20人未満）</t>
    <rPh sb="0" eb="3">
      <t>ホウカゴ</t>
    </rPh>
    <rPh sb="3" eb="4">
      <t>トウ</t>
    </rPh>
    <phoneticPr fontId="1"/>
  </si>
  <si>
    <t>地域定着支援（定員20人以上）</t>
    <rPh sb="0" eb="2">
      <t>チイキ</t>
    </rPh>
    <rPh sb="2" eb="4">
      <t>テイチャク</t>
    </rPh>
    <rPh sb="4" eb="6">
      <t>シエン</t>
    </rPh>
    <phoneticPr fontId="1"/>
  </si>
  <si>
    <t>地域活動支援センター（定員20人以上）</t>
    <rPh sb="0" eb="2">
      <t>チイキ</t>
    </rPh>
    <rPh sb="2" eb="4">
      <t>カツドウ</t>
    </rPh>
    <rPh sb="4" eb="6">
      <t>シエン</t>
    </rPh>
    <phoneticPr fontId="1"/>
  </si>
  <si>
    <t>児童発達支援（定員20人以上）</t>
    <rPh sb="0" eb="2">
      <t>ジドウ</t>
    </rPh>
    <rPh sb="2" eb="4">
      <t>ハッタツ</t>
    </rPh>
    <rPh sb="4" eb="6">
      <t>シエン</t>
    </rPh>
    <phoneticPr fontId="1"/>
  </si>
  <si>
    <t>放課後等デイサービス（定員20人以上）</t>
    <rPh sb="0" eb="3">
      <t>ホウカゴ</t>
    </rPh>
    <rPh sb="3" eb="4">
      <t>トウ</t>
    </rPh>
    <phoneticPr fontId="1"/>
  </si>
  <si>
    <t>訪問系</t>
    <rPh sb="0" eb="2">
      <t>ホウモン</t>
    </rPh>
    <rPh sb="2" eb="3">
      <t>ケイ</t>
    </rPh>
    <phoneticPr fontId="1"/>
  </si>
  <si>
    <t>通所系</t>
    <rPh sb="0" eb="2">
      <t>ツウショ</t>
    </rPh>
    <rPh sb="2" eb="3">
      <t>ケイ</t>
    </rPh>
    <phoneticPr fontId="1"/>
  </si>
  <si>
    <t>共同生活援助</t>
    <rPh sb="0" eb="2">
      <t>キョウドウ</t>
    </rPh>
    <rPh sb="2" eb="4">
      <t>セイカツ</t>
    </rPh>
    <rPh sb="4" eb="6">
      <t>エンジョ</t>
    </rPh>
    <phoneticPr fontId="1"/>
  </si>
  <si>
    <t>施設入所支援</t>
    <rPh sb="0" eb="2">
      <t>シセツ</t>
    </rPh>
    <rPh sb="2" eb="4">
      <t>ニュウショ</t>
    </rPh>
    <rPh sb="4" eb="6">
      <t>シエン</t>
    </rPh>
    <phoneticPr fontId="1"/>
  </si>
  <si>
    <t>グループホーム</t>
    <phoneticPr fontId="1"/>
  </si>
  <si>
    <t>入所系</t>
    <rPh sb="0" eb="2">
      <t>ニュウショ</t>
    </rPh>
    <rPh sb="2" eb="3">
      <t>ケイ</t>
    </rPh>
    <phoneticPr fontId="1"/>
  </si>
  <si>
    <t>放課後等デイサービス○○</t>
    <phoneticPr fontId="1"/>
  </si>
  <si>
    <t>３か月分の増加額
㋒（㋐－㋑）</t>
    <phoneticPr fontId="1"/>
  </si>
  <si>
    <t>年間換算分の増加額
㋓（㋒×４）</t>
    <phoneticPr fontId="1"/>
  </si>
  <si>
    <t>令和３年６月以前</t>
    <rPh sb="0" eb="2">
      <t>レイワ</t>
    </rPh>
    <rPh sb="3" eb="4">
      <t>ネン</t>
    </rPh>
    <rPh sb="5" eb="6">
      <t>ツキ</t>
    </rPh>
    <rPh sb="6" eb="8">
      <t>イゼン</t>
    </rPh>
    <phoneticPr fontId="1"/>
  </si>
  <si>
    <t>令和３年７月以降</t>
    <rPh sb="0" eb="2">
      <t>レイワ</t>
    </rPh>
    <rPh sb="3" eb="4">
      <t>ネン</t>
    </rPh>
    <rPh sb="5" eb="6">
      <t>ツキ</t>
    </rPh>
    <rPh sb="6" eb="8">
      <t>イコウ</t>
    </rPh>
    <phoneticPr fontId="1"/>
  </si>
  <si>
    <t>令和５年１月から８月までの間の任意の連続する
３月の光熱費等の支出額</t>
    <phoneticPr fontId="1"/>
  </si>
  <si>
    <t>令和５年合計
㋐</t>
    <phoneticPr fontId="1"/>
  </si>
  <si>
    <t>増加額の２分の１
㋔（㋓÷２）</t>
    <rPh sb="0" eb="2">
      <t>ゾウカ</t>
    </rPh>
    <rPh sb="2" eb="3">
      <t>ガク</t>
    </rPh>
    <rPh sb="5" eb="6">
      <t>ブン</t>
    </rPh>
    <phoneticPr fontId="1"/>
  </si>
  <si>
    <t>①</t>
    <phoneticPr fontId="1"/>
  </si>
  <si>
    <t>相談支援事業所△△</t>
    <phoneticPr fontId="1"/>
  </si>
  <si>
    <t>・令和４年１月より事業開始。</t>
    <phoneticPr fontId="1"/>
  </si>
  <si>
    <t>グループホーム□□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</si>
</sst>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&quot;月&quot;"/>
    <numFmt numFmtId="177" formatCode="&quot;¥&quot;#,##0_);[Red]\(&quot;¥&quot;#,##0\)"/>
  </numFmts>
  <fonts count="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4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Protection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3" fontId="2" fillId="0" borderId="0" xfId="0" applyNumberFormat="1" applyFont="1" applyFill="1" applyBorder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Protection="1">
      <alignment vertical="center"/>
    </xf>
    <xf numFmtId="0" fontId="2" fillId="0" borderId="10" xfId="0" applyFont="1" applyFill="1" applyBorder="1" applyAlignment="1" applyProtection="1">
      <alignment horizontal="center" vertical="center"/>
    </xf>
    <xf numFmtId="176" fontId="2" fillId="2" borderId="10" xfId="0" applyNumberFormat="1" applyFont="1" applyFill="1" applyBorder="1" applyAlignment="1" applyProtection="1">
      <alignment horizontal="center" vertical="center"/>
    </xf>
    <xf numFmtId="176" fontId="4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>
      <alignment vertical="center"/>
    </xf>
    <xf numFmtId="3" fontId="0" fillId="0" borderId="0" xfId="0" applyNumberFormat="1" applyBorder="1">
      <alignment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0" fontId="0" fillId="0" borderId="1" xfId="0" applyFill="1" applyBorder="1">
      <alignment vertical="center"/>
    </xf>
    <xf numFmtId="3" fontId="0" fillId="0" borderId="1" xfId="0" applyNumberFormat="1" applyFill="1" applyBorder="1">
      <alignment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177" fontId="4" fillId="3" borderId="6" xfId="0" applyNumberFormat="1" applyFont="1" applyFill="1" applyBorder="1" applyAlignment="1" applyProtection="1">
      <alignment horizontal="right" vertical="center"/>
      <protection locked="0"/>
    </xf>
    <xf numFmtId="177" fontId="4" fillId="3" borderId="11" xfId="0" applyNumberFormat="1" applyFont="1" applyFill="1" applyBorder="1" applyAlignment="1" applyProtection="1">
      <alignment horizontal="right" vertical="center"/>
      <protection locked="0"/>
    </xf>
    <xf numFmtId="177" fontId="2" fillId="2" borderId="5" xfId="0" applyNumberFormat="1" applyFont="1" applyFill="1" applyBorder="1" applyAlignment="1" applyProtection="1">
      <alignment horizontal="center" vertical="center"/>
    </xf>
    <xf numFmtId="177" fontId="4" fillId="3" borderId="4" xfId="0" applyNumberFormat="1" applyFont="1" applyFill="1" applyBorder="1" applyAlignment="1" applyProtection="1">
      <alignment horizontal="right" vertical="center"/>
      <protection locked="0"/>
    </xf>
    <xf numFmtId="177" fontId="4" fillId="3" borderId="12" xfId="0" applyNumberFormat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177" fontId="2" fillId="2" borderId="16" xfId="0" applyNumberFormat="1" applyFont="1" applyFill="1" applyBorder="1" applyAlignment="1" applyProtection="1">
      <alignment horizontal="center" vertical="center"/>
    </xf>
    <xf numFmtId="177" fontId="2" fillId="2" borderId="17" xfId="0" applyNumberFormat="1" applyFont="1" applyFill="1" applyBorder="1" applyAlignment="1" applyProtection="1">
      <alignment horizontal="center" vertical="center"/>
    </xf>
    <xf numFmtId="177" fontId="2" fillId="2" borderId="18" xfId="0" applyNumberFormat="1" applyFont="1" applyFill="1" applyBorder="1" applyAlignment="1" applyProtection="1">
      <alignment horizontal="center" vertical="center"/>
    </xf>
    <xf numFmtId="177" fontId="3" fillId="2" borderId="5" xfId="0" applyNumberFormat="1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left" vertical="top"/>
      <protection locked="0"/>
    </xf>
  </cellXfs>
  <cellStyles count="1">
    <cellStyle name="標準" xfId="0" builtinId="0"/>
  </cellStyles>
  <dxfs count="8">
    <dxf>
      <fill>
        <patternFill patternType="darkUp">
          <bgColor auto="1"/>
        </patternFill>
      </fill>
    </dxf>
    <dxf>
      <fill>
        <patternFill patternType="darkUp">
          <bgColor auto="1"/>
        </patternFill>
      </fill>
    </dxf>
    <dxf>
      <fill>
        <patternFill patternType="darkUp">
          <bgColor auto="1"/>
        </patternFill>
      </fill>
    </dxf>
    <dxf>
      <fill>
        <patternFill patternType="darkUp">
          <bgColor auto="1"/>
        </patternFill>
      </fill>
    </dxf>
    <dxf>
      <fill>
        <patternFill patternType="darkUp">
          <bgColor auto="1"/>
        </patternFill>
      </fill>
    </dxf>
    <dxf>
      <fill>
        <patternFill patternType="darkUp">
          <bgColor auto="1"/>
        </patternFill>
      </fill>
    </dxf>
    <dxf>
      <fill>
        <patternFill patternType="darkUp">
          <bgColor auto="1"/>
        </patternFill>
      </fill>
    </dxf>
    <dxf>
      <fill>
        <patternFill patternType="darkUp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419100</xdr:colOff>
      <xdr:row>1</xdr:row>
      <xdr:rowOff>9525</xdr:rowOff>
    </xdr:from>
    <xdr:to>
      <xdr:col>28</xdr:col>
      <xdr:colOff>114302</xdr:colOff>
      <xdr:row>8</xdr:row>
      <xdr:rowOff>85725</xdr:rowOff>
    </xdr:to>
    <xdr:sp macro="" textlink="">
      <xdr:nvSpPr>
        <xdr:cNvPr id="2" name="テキスト ボックス 1"/>
        <xdr:cNvSpPr txBox="1"/>
      </xdr:nvSpPr>
      <xdr:spPr>
        <a:xfrm>
          <a:off x="6515100" y="304800"/>
          <a:ext cx="5067302" cy="19812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200" b="1"/>
            <a:t>・黄色いセルに入力、またはプルダウンから選択してください。</a:t>
          </a:r>
          <a:endParaRPr kumimoji="1" lang="en-US" altLang="ja-JP" sz="1200" b="1"/>
        </a:p>
        <a:p>
          <a:r>
            <a:rPr kumimoji="1" lang="ja-JP" altLang="en-US" sz="1200" b="1"/>
            <a:t>・灰色のセルは自動で計算しますので、触らないでください。</a:t>
          </a:r>
          <a:endParaRPr kumimoji="1" lang="en-US" altLang="ja-JP" sz="1200" b="1"/>
        </a:p>
        <a:p>
          <a:r>
            <a:rPr kumimoji="1" lang="ja-JP" altLang="en-US" sz="1200" b="1"/>
            <a:t>・「事業開始年月」が令和３年７月以降の場合は、光熱費等の支出額の</a:t>
          </a:r>
          <a:endParaRPr kumimoji="1" lang="en-US" altLang="ja-JP" sz="1200" b="1"/>
        </a:p>
        <a:p>
          <a:r>
            <a:rPr kumimoji="1" lang="ja-JP" altLang="en-US" sz="1200" b="1"/>
            <a:t>　入力は不要です。</a:t>
          </a:r>
          <a:endParaRPr kumimoji="1" lang="en-US" altLang="ja-JP" sz="1200" b="1"/>
        </a:p>
        <a:p>
          <a:r>
            <a:rPr kumimoji="1"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・「事業開始年月」が令和３年</a:t>
          </a:r>
          <a:r>
            <a:rPr kumimoji="1"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６</a:t>
          </a:r>
          <a:r>
            <a:rPr kumimoji="1"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以前の場合、支出額に記入漏れ等が</a:t>
          </a:r>
          <a:endParaRPr kumimoji="1" lang="en-US" altLang="ja-JP" sz="12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あると「支援金額（申請金額）」が正しく計算できません。</a:t>
          </a:r>
          <a:endParaRPr kumimoji="1" lang="en-US" altLang="ja-JP" sz="1200" b="1"/>
        </a:p>
        <a:p>
          <a:r>
            <a:rPr kumimoji="1" lang="ja-JP" altLang="en-US" sz="1200" b="1"/>
            <a:t>・光熱費等の支出額で、支出のない科目は空欄で結構です。</a:t>
          </a:r>
          <a:endParaRPr kumimoji="1" lang="en-US" altLang="ja-JP" sz="12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419100</xdr:colOff>
      <xdr:row>1</xdr:row>
      <xdr:rowOff>9525</xdr:rowOff>
    </xdr:from>
    <xdr:to>
      <xdr:col>28</xdr:col>
      <xdr:colOff>114302</xdr:colOff>
      <xdr:row>8</xdr:row>
      <xdr:rowOff>85725</xdr:rowOff>
    </xdr:to>
    <xdr:sp macro="" textlink="">
      <xdr:nvSpPr>
        <xdr:cNvPr id="2" name="テキスト ボックス 1"/>
        <xdr:cNvSpPr txBox="1"/>
      </xdr:nvSpPr>
      <xdr:spPr>
        <a:xfrm>
          <a:off x="6515100" y="304800"/>
          <a:ext cx="5934077" cy="19812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200" b="1"/>
            <a:t>・黄色いセルに入力、またはプルダウンから選択してください。</a:t>
          </a:r>
          <a:endParaRPr kumimoji="1" lang="en-US" altLang="ja-JP" sz="1200" b="1"/>
        </a:p>
        <a:p>
          <a:r>
            <a:rPr kumimoji="1" lang="ja-JP" altLang="en-US" sz="1200" b="1"/>
            <a:t>・灰色のセルは自動で計算しますので、触らないでください。</a:t>
          </a:r>
          <a:endParaRPr kumimoji="1" lang="en-US" altLang="ja-JP" sz="1200" b="1"/>
        </a:p>
        <a:p>
          <a:r>
            <a:rPr kumimoji="1" lang="ja-JP" altLang="en-US" sz="1200" b="1"/>
            <a:t>・「事業開始年月」が令和３年７月以降の場合は、光熱費等の支出額の</a:t>
          </a:r>
          <a:endParaRPr kumimoji="1" lang="en-US" altLang="ja-JP" sz="1200" b="1"/>
        </a:p>
        <a:p>
          <a:r>
            <a:rPr kumimoji="1" lang="ja-JP" altLang="en-US" sz="1200" b="1"/>
            <a:t>　入力は不要です。</a:t>
          </a:r>
          <a:endParaRPr kumimoji="1" lang="en-US" altLang="ja-JP" sz="1200" b="1"/>
        </a:p>
        <a:p>
          <a:r>
            <a:rPr kumimoji="1"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・「事業開始年月」が令和３年</a:t>
          </a:r>
          <a:r>
            <a:rPr kumimoji="1"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６</a:t>
          </a:r>
          <a:r>
            <a:rPr kumimoji="1"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以前の場合、支出額に記入漏れ等が</a:t>
          </a:r>
          <a:endParaRPr kumimoji="1" lang="en-US" altLang="ja-JP" sz="12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あると「支援金額（申請金額）」が正しく計算できません。</a:t>
          </a:r>
          <a:endParaRPr kumimoji="1" lang="en-US" altLang="ja-JP" sz="1200" b="1"/>
        </a:p>
        <a:p>
          <a:r>
            <a:rPr kumimoji="1" lang="ja-JP" altLang="en-US" sz="1200" b="1"/>
            <a:t>・光熱費等の支出額で、支出のない科目は空欄で結構です。</a:t>
          </a:r>
          <a:endParaRPr kumimoji="1" lang="en-US" altLang="ja-JP" sz="12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419100</xdr:colOff>
      <xdr:row>1</xdr:row>
      <xdr:rowOff>9525</xdr:rowOff>
    </xdr:from>
    <xdr:to>
      <xdr:col>28</xdr:col>
      <xdr:colOff>114302</xdr:colOff>
      <xdr:row>8</xdr:row>
      <xdr:rowOff>85725</xdr:rowOff>
    </xdr:to>
    <xdr:sp macro="" textlink="">
      <xdr:nvSpPr>
        <xdr:cNvPr id="2" name="テキスト ボックス 1"/>
        <xdr:cNvSpPr txBox="1"/>
      </xdr:nvSpPr>
      <xdr:spPr>
        <a:xfrm>
          <a:off x="6515100" y="304800"/>
          <a:ext cx="5934077" cy="19812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200" b="1"/>
            <a:t>・黄色いセルに入力、またはプルダウンから選択してください。</a:t>
          </a:r>
          <a:endParaRPr kumimoji="1" lang="en-US" altLang="ja-JP" sz="1200" b="1"/>
        </a:p>
        <a:p>
          <a:r>
            <a:rPr kumimoji="1" lang="ja-JP" altLang="en-US" sz="1200" b="1"/>
            <a:t>・灰色のセルは自動で計算しますので、触らないでください。</a:t>
          </a:r>
          <a:endParaRPr kumimoji="1" lang="en-US" altLang="ja-JP" sz="1200" b="1"/>
        </a:p>
        <a:p>
          <a:r>
            <a:rPr kumimoji="1" lang="ja-JP" altLang="en-US" sz="1200" b="1"/>
            <a:t>・「事業開始年月」が令和３年７月以降の場合は、光熱費等の支出額の</a:t>
          </a:r>
          <a:endParaRPr kumimoji="1" lang="en-US" altLang="ja-JP" sz="1200" b="1"/>
        </a:p>
        <a:p>
          <a:r>
            <a:rPr kumimoji="1" lang="ja-JP" altLang="en-US" sz="1200" b="1"/>
            <a:t>　入力は不要です。</a:t>
          </a:r>
          <a:endParaRPr kumimoji="1" lang="en-US" altLang="ja-JP" sz="1200" b="1"/>
        </a:p>
        <a:p>
          <a:r>
            <a:rPr kumimoji="1"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・「事業開始年月」が令和３年</a:t>
          </a:r>
          <a:r>
            <a:rPr kumimoji="1"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６</a:t>
          </a:r>
          <a:r>
            <a:rPr kumimoji="1"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以前の場合、支出額に記入漏れ等が</a:t>
          </a:r>
          <a:endParaRPr kumimoji="1" lang="en-US" altLang="ja-JP" sz="12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あると「支援金額（申請金額）」が正しく計算できません。</a:t>
          </a:r>
          <a:endParaRPr kumimoji="1" lang="en-US" altLang="ja-JP" sz="1200" b="1"/>
        </a:p>
        <a:p>
          <a:r>
            <a:rPr kumimoji="1" lang="ja-JP" altLang="en-US" sz="1200" b="1"/>
            <a:t>・光熱費等の支出額で、支出のない科目は空欄で結構です。</a:t>
          </a:r>
          <a:endParaRPr kumimoji="1" lang="en-US" altLang="ja-JP" sz="12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419100</xdr:colOff>
      <xdr:row>1</xdr:row>
      <xdr:rowOff>9525</xdr:rowOff>
    </xdr:from>
    <xdr:to>
      <xdr:col>28</xdr:col>
      <xdr:colOff>114302</xdr:colOff>
      <xdr:row>8</xdr:row>
      <xdr:rowOff>85725</xdr:rowOff>
    </xdr:to>
    <xdr:sp macro="" textlink="">
      <xdr:nvSpPr>
        <xdr:cNvPr id="2" name="テキスト ボックス 1"/>
        <xdr:cNvSpPr txBox="1"/>
      </xdr:nvSpPr>
      <xdr:spPr>
        <a:xfrm>
          <a:off x="6515100" y="304800"/>
          <a:ext cx="5934077" cy="19812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200" b="1"/>
            <a:t>・黄色いセルに入力、またはプルダウンから選択してください。</a:t>
          </a:r>
          <a:endParaRPr kumimoji="1" lang="en-US" altLang="ja-JP" sz="1200" b="1"/>
        </a:p>
        <a:p>
          <a:r>
            <a:rPr kumimoji="1" lang="ja-JP" altLang="en-US" sz="1200" b="1"/>
            <a:t>・灰色のセルは自動で計算しますので、触らないでください。</a:t>
          </a:r>
          <a:endParaRPr kumimoji="1" lang="en-US" altLang="ja-JP" sz="1200" b="1"/>
        </a:p>
        <a:p>
          <a:r>
            <a:rPr kumimoji="1" lang="ja-JP" altLang="en-US" sz="1200" b="1"/>
            <a:t>・「事業開始年月」が令和３年７月以降の場合は、光熱費等の支出額の</a:t>
          </a:r>
          <a:endParaRPr kumimoji="1" lang="en-US" altLang="ja-JP" sz="1200" b="1"/>
        </a:p>
        <a:p>
          <a:r>
            <a:rPr kumimoji="1" lang="ja-JP" altLang="en-US" sz="1200" b="1"/>
            <a:t>　入力は不要です。</a:t>
          </a:r>
          <a:endParaRPr kumimoji="1" lang="en-US" altLang="ja-JP" sz="1200" b="1"/>
        </a:p>
        <a:p>
          <a:r>
            <a:rPr kumimoji="1"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・「事業開始年月」が令和３年</a:t>
          </a:r>
          <a:r>
            <a:rPr kumimoji="1"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６</a:t>
          </a:r>
          <a:r>
            <a:rPr kumimoji="1"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以前の場合、支出額に記入漏れ等が</a:t>
          </a:r>
          <a:endParaRPr kumimoji="1" lang="en-US" altLang="ja-JP" sz="12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あると「支援金額（申請金額）」が正しく計算できません。</a:t>
          </a:r>
          <a:endParaRPr kumimoji="1" lang="en-US" altLang="ja-JP" sz="1200" b="1"/>
        </a:p>
        <a:p>
          <a:r>
            <a:rPr kumimoji="1" lang="ja-JP" altLang="en-US" sz="1200" b="1"/>
            <a:t>・光熱費等の支出額で、支出のない科目は空欄で結構です。</a:t>
          </a:r>
          <a:endParaRPr kumimoji="1" lang="en-US" altLang="ja-JP" sz="12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419100</xdr:colOff>
      <xdr:row>1</xdr:row>
      <xdr:rowOff>9525</xdr:rowOff>
    </xdr:from>
    <xdr:to>
      <xdr:col>28</xdr:col>
      <xdr:colOff>114302</xdr:colOff>
      <xdr:row>8</xdr:row>
      <xdr:rowOff>85725</xdr:rowOff>
    </xdr:to>
    <xdr:sp macro="" textlink="">
      <xdr:nvSpPr>
        <xdr:cNvPr id="2" name="テキスト ボックス 1"/>
        <xdr:cNvSpPr txBox="1"/>
      </xdr:nvSpPr>
      <xdr:spPr>
        <a:xfrm>
          <a:off x="6515100" y="304800"/>
          <a:ext cx="5934077" cy="19812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200" b="1"/>
            <a:t>・黄色いセルに入力、またはプルダウンから選択してください。</a:t>
          </a:r>
          <a:endParaRPr kumimoji="1" lang="en-US" altLang="ja-JP" sz="1200" b="1"/>
        </a:p>
        <a:p>
          <a:r>
            <a:rPr kumimoji="1" lang="ja-JP" altLang="en-US" sz="1200" b="1"/>
            <a:t>・灰色のセルは自動で計算しますので、触らないでください。</a:t>
          </a:r>
          <a:endParaRPr kumimoji="1" lang="en-US" altLang="ja-JP" sz="1200" b="1"/>
        </a:p>
        <a:p>
          <a:r>
            <a:rPr kumimoji="1" lang="ja-JP" altLang="en-US" sz="1200" b="1"/>
            <a:t>・「事業開始年月」が令和３年７月以降の場合は、光熱費等の支出額の</a:t>
          </a:r>
          <a:endParaRPr kumimoji="1" lang="en-US" altLang="ja-JP" sz="1200" b="1"/>
        </a:p>
        <a:p>
          <a:r>
            <a:rPr kumimoji="1" lang="ja-JP" altLang="en-US" sz="1200" b="1"/>
            <a:t>　入力は不要です。</a:t>
          </a:r>
          <a:endParaRPr kumimoji="1" lang="en-US" altLang="ja-JP" sz="1200" b="1"/>
        </a:p>
        <a:p>
          <a:r>
            <a:rPr kumimoji="1"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・「事業開始年月」が令和３年</a:t>
          </a:r>
          <a:r>
            <a:rPr kumimoji="1"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６</a:t>
          </a:r>
          <a:r>
            <a:rPr kumimoji="1"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以前の場合、支出額に記入漏れ等が</a:t>
          </a:r>
          <a:endParaRPr kumimoji="1" lang="en-US" altLang="ja-JP" sz="12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あると「支援金額（申請金額）」が正しく計算できません。</a:t>
          </a:r>
          <a:endParaRPr kumimoji="1" lang="en-US" altLang="ja-JP" sz="1200" b="1"/>
        </a:p>
        <a:p>
          <a:r>
            <a:rPr kumimoji="1" lang="ja-JP" altLang="en-US" sz="1200" b="1"/>
            <a:t>・光熱費等の支出額で、支出のない科目は空欄で結構です。</a:t>
          </a:r>
          <a:endParaRPr kumimoji="1" lang="en-US" altLang="ja-JP" sz="1200" b="1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419100</xdr:colOff>
      <xdr:row>1</xdr:row>
      <xdr:rowOff>9525</xdr:rowOff>
    </xdr:from>
    <xdr:to>
      <xdr:col>28</xdr:col>
      <xdr:colOff>114302</xdr:colOff>
      <xdr:row>8</xdr:row>
      <xdr:rowOff>85725</xdr:rowOff>
    </xdr:to>
    <xdr:sp macro="" textlink="">
      <xdr:nvSpPr>
        <xdr:cNvPr id="2" name="テキスト ボックス 1"/>
        <xdr:cNvSpPr txBox="1"/>
      </xdr:nvSpPr>
      <xdr:spPr>
        <a:xfrm>
          <a:off x="6515100" y="304800"/>
          <a:ext cx="5934077" cy="19812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200" b="1"/>
            <a:t>・黄色いセルに入力、またはプルダウンから選択してください。</a:t>
          </a:r>
          <a:endParaRPr kumimoji="1" lang="en-US" altLang="ja-JP" sz="1200" b="1"/>
        </a:p>
        <a:p>
          <a:r>
            <a:rPr kumimoji="1" lang="ja-JP" altLang="en-US" sz="1200" b="1"/>
            <a:t>・灰色のセルは自動で計算しますので、触らないでください。</a:t>
          </a:r>
          <a:endParaRPr kumimoji="1" lang="en-US" altLang="ja-JP" sz="1200" b="1"/>
        </a:p>
        <a:p>
          <a:r>
            <a:rPr kumimoji="1" lang="ja-JP" altLang="en-US" sz="1200" b="1"/>
            <a:t>・「事業開始年月」が令和３年７月以降の場合は、光熱費等の支出額の</a:t>
          </a:r>
          <a:endParaRPr kumimoji="1" lang="en-US" altLang="ja-JP" sz="1200" b="1"/>
        </a:p>
        <a:p>
          <a:r>
            <a:rPr kumimoji="1" lang="ja-JP" altLang="en-US" sz="1200" b="1"/>
            <a:t>　入力は不要です。</a:t>
          </a:r>
          <a:endParaRPr kumimoji="1" lang="en-US" altLang="ja-JP" sz="1200" b="1"/>
        </a:p>
        <a:p>
          <a:r>
            <a:rPr kumimoji="1"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・「事業開始年月」が令和３年</a:t>
          </a:r>
          <a:r>
            <a:rPr kumimoji="1"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６</a:t>
          </a:r>
          <a:r>
            <a:rPr kumimoji="1"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以前の場合、支出額に記入漏れ等が</a:t>
          </a:r>
          <a:endParaRPr kumimoji="1" lang="en-US" altLang="ja-JP" sz="12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あると「支援金額（申請金額）」が正しく計算できません。</a:t>
          </a:r>
          <a:endParaRPr kumimoji="1" lang="en-US" altLang="ja-JP" sz="1200" b="1"/>
        </a:p>
        <a:p>
          <a:r>
            <a:rPr kumimoji="1" lang="ja-JP" altLang="en-US" sz="1200" b="1"/>
            <a:t>・光熱費等の支出額で、支出のない科目は空欄で結構です。</a:t>
          </a:r>
          <a:endParaRPr kumimoji="1" lang="en-US" altLang="ja-JP" sz="1200" b="1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419100</xdr:colOff>
      <xdr:row>1</xdr:row>
      <xdr:rowOff>9525</xdr:rowOff>
    </xdr:from>
    <xdr:to>
      <xdr:col>28</xdr:col>
      <xdr:colOff>114302</xdr:colOff>
      <xdr:row>8</xdr:row>
      <xdr:rowOff>85725</xdr:rowOff>
    </xdr:to>
    <xdr:sp macro="" textlink="">
      <xdr:nvSpPr>
        <xdr:cNvPr id="2" name="テキスト ボックス 1"/>
        <xdr:cNvSpPr txBox="1"/>
      </xdr:nvSpPr>
      <xdr:spPr>
        <a:xfrm>
          <a:off x="6515100" y="304800"/>
          <a:ext cx="5067302" cy="19812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200" b="1"/>
            <a:t>・黄色いセルに入力、またはプルダウンから選択してください。</a:t>
          </a:r>
          <a:endParaRPr kumimoji="1" lang="en-US" altLang="ja-JP" sz="1200" b="1"/>
        </a:p>
        <a:p>
          <a:r>
            <a:rPr kumimoji="1" lang="ja-JP" altLang="en-US" sz="1200" b="1"/>
            <a:t>・灰色のセルは自動で計算しますので、触らないでください。</a:t>
          </a:r>
          <a:endParaRPr kumimoji="1" lang="en-US" altLang="ja-JP" sz="1200" b="1"/>
        </a:p>
        <a:p>
          <a:r>
            <a:rPr kumimoji="1" lang="ja-JP" altLang="en-US" sz="1200" b="1"/>
            <a:t>・「事業開始年月」が令和３年７月以降の場合は、光熱費等の支出額の</a:t>
          </a:r>
          <a:endParaRPr kumimoji="1" lang="en-US" altLang="ja-JP" sz="1200" b="1"/>
        </a:p>
        <a:p>
          <a:r>
            <a:rPr kumimoji="1" lang="ja-JP" altLang="en-US" sz="1200" b="1"/>
            <a:t>　入力は不要です。</a:t>
          </a:r>
          <a:endParaRPr kumimoji="1" lang="en-US" altLang="ja-JP" sz="1200" b="1"/>
        </a:p>
        <a:p>
          <a:r>
            <a:rPr kumimoji="1"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・「事業開始年月」が令和３年</a:t>
          </a:r>
          <a:r>
            <a:rPr kumimoji="1"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６</a:t>
          </a:r>
          <a:r>
            <a:rPr kumimoji="1"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以前の場合、支出額に記入漏れ等が</a:t>
          </a:r>
          <a:endParaRPr kumimoji="1" lang="en-US" altLang="ja-JP" sz="12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あると「支援金額（申請金額）」が正しく計算できません。</a:t>
          </a:r>
          <a:endParaRPr kumimoji="1" lang="en-US" altLang="ja-JP" sz="1200" b="1"/>
        </a:p>
        <a:p>
          <a:r>
            <a:rPr kumimoji="1" lang="ja-JP" altLang="en-US" sz="1200" b="1"/>
            <a:t>・光熱費等の支出額で、支出のない科目は空欄で結構です。</a:t>
          </a:r>
          <a:endParaRPr kumimoji="1" lang="en-US" altLang="ja-JP" sz="1200" b="1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419100</xdr:colOff>
      <xdr:row>1</xdr:row>
      <xdr:rowOff>9525</xdr:rowOff>
    </xdr:from>
    <xdr:to>
      <xdr:col>28</xdr:col>
      <xdr:colOff>114302</xdr:colOff>
      <xdr:row>8</xdr:row>
      <xdr:rowOff>85725</xdr:rowOff>
    </xdr:to>
    <xdr:sp macro="" textlink="">
      <xdr:nvSpPr>
        <xdr:cNvPr id="2" name="テキスト ボックス 1"/>
        <xdr:cNvSpPr txBox="1"/>
      </xdr:nvSpPr>
      <xdr:spPr>
        <a:xfrm>
          <a:off x="6515100" y="304800"/>
          <a:ext cx="5067302" cy="19812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200" b="1"/>
            <a:t>・黄色いセルに入力、またはプルダウンから選択してください。</a:t>
          </a:r>
          <a:endParaRPr kumimoji="1" lang="en-US" altLang="ja-JP" sz="1200" b="1"/>
        </a:p>
        <a:p>
          <a:r>
            <a:rPr kumimoji="1" lang="ja-JP" altLang="en-US" sz="1200" b="1"/>
            <a:t>・灰色のセルは自動で計算しますので、触らないでください。</a:t>
          </a:r>
          <a:endParaRPr kumimoji="1" lang="en-US" altLang="ja-JP" sz="1200" b="1"/>
        </a:p>
        <a:p>
          <a:r>
            <a:rPr kumimoji="1" lang="ja-JP" altLang="en-US" sz="1200" b="1"/>
            <a:t>・「事業開始年月」が令和３年７月以降の場合は、光熱費等の支出額の</a:t>
          </a:r>
          <a:endParaRPr kumimoji="1" lang="en-US" altLang="ja-JP" sz="1200" b="1"/>
        </a:p>
        <a:p>
          <a:r>
            <a:rPr kumimoji="1" lang="ja-JP" altLang="en-US" sz="1200" b="1"/>
            <a:t>　入力は不要です。</a:t>
          </a:r>
          <a:endParaRPr kumimoji="1" lang="en-US" altLang="ja-JP" sz="1200" b="1"/>
        </a:p>
        <a:p>
          <a:r>
            <a:rPr kumimoji="1"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・「事業開始年月」が令和３年</a:t>
          </a:r>
          <a:r>
            <a:rPr kumimoji="1"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６</a:t>
          </a:r>
          <a:r>
            <a:rPr kumimoji="1"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以前の場合、支出額に記入漏れ等が</a:t>
          </a:r>
          <a:endParaRPr kumimoji="1" lang="en-US" altLang="ja-JP" sz="12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あると「支援金額（申請金額）」が正しく計算できません。</a:t>
          </a:r>
          <a:endParaRPr kumimoji="1" lang="en-US" altLang="ja-JP" sz="1200" b="1"/>
        </a:p>
        <a:p>
          <a:r>
            <a:rPr kumimoji="1" lang="ja-JP" altLang="en-US" sz="1200" b="1"/>
            <a:t>・光熱費等の支出額で、支出のない科目は空欄で結構です。</a:t>
          </a:r>
          <a:endParaRPr kumimoji="1" lang="en-US" altLang="ja-JP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showZeros="0" tabSelected="1" view="pageBreakPreview" zoomScaleNormal="100" zoomScaleSheetLayoutView="100" workbookViewId="0">
      <selection activeCell="C2" sqref="C2:L2"/>
    </sheetView>
  </sheetViews>
  <sheetFormatPr defaultRowHeight="18.75"/>
  <cols>
    <col min="1" max="16" width="5" style="11" customWidth="1"/>
    <col min="17" max="22" width="5.625" style="11" customWidth="1"/>
    <col min="23" max="23" width="5" style="11" customWidth="1"/>
    <col min="24" max="24" width="4.75" style="11" customWidth="1"/>
    <col min="25" max="25" width="11.375" style="11" hidden="1" customWidth="1"/>
    <col min="26" max="16384" width="9" style="11"/>
  </cols>
  <sheetData>
    <row r="1" spans="1:25" s="3" customFormat="1" ht="23.25" customHeight="1">
      <c r="A1" s="21" t="s">
        <v>5</v>
      </c>
      <c r="B1" s="22"/>
      <c r="C1" s="21" t="s">
        <v>10</v>
      </c>
      <c r="D1" s="23"/>
      <c r="E1" s="23"/>
      <c r="F1" s="23"/>
      <c r="G1" s="23"/>
      <c r="H1" s="23"/>
      <c r="I1" s="23"/>
      <c r="J1" s="23"/>
      <c r="K1" s="23"/>
      <c r="L1" s="22"/>
      <c r="M1" s="24" t="s">
        <v>4</v>
      </c>
      <c r="N1" s="24"/>
      <c r="O1" s="24"/>
      <c r="P1" s="24"/>
      <c r="Q1" s="1"/>
      <c r="R1" s="1"/>
      <c r="S1" s="2"/>
      <c r="T1" s="1"/>
      <c r="U1" s="1"/>
      <c r="Y1" s="4" t="s">
        <v>3</v>
      </c>
    </row>
    <row r="2" spans="1:25" s="3" customFormat="1" ht="24.75" customHeight="1">
      <c r="A2" s="25" t="s">
        <v>59</v>
      </c>
      <c r="B2" s="26"/>
      <c r="C2" s="27"/>
      <c r="D2" s="28"/>
      <c r="E2" s="28"/>
      <c r="F2" s="28"/>
      <c r="G2" s="28"/>
      <c r="H2" s="28"/>
      <c r="I2" s="28"/>
      <c r="J2" s="28"/>
      <c r="K2" s="28"/>
      <c r="L2" s="29"/>
      <c r="M2" s="30"/>
      <c r="N2" s="30"/>
      <c r="O2" s="30"/>
      <c r="P2" s="30"/>
      <c r="Q2" s="4"/>
      <c r="R2" s="4"/>
      <c r="S2" s="2"/>
      <c r="T2" s="1"/>
      <c r="U2" s="1"/>
      <c r="Y2" s="5">
        <f>IF(OR(M2="令和３年６月以前",M2="令和３年７月以降"),VLOOKUP(D5,マスタ!$A$1:$C$28,3,FALSE),0)</f>
        <v>0</v>
      </c>
    </row>
    <row r="3" spans="1:25" s="3" customFormat="1" ht="15" customHeight="1">
      <c r="A3" s="6"/>
      <c r="B3" s="7"/>
      <c r="C3" s="7"/>
      <c r="D3" s="7"/>
      <c r="E3" s="7"/>
      <c r="F3" s="7"/>
      <c r="G3" s="6"/>
      <c r="H3" s="6"/>
      <c r="I3" s="6"/>
      <c r="J3" s="8"/>
      <c r="K3" s="8"/>
      <c r="L3" s="8"/>
      <c r="M3" s="8"/>
      <c r="N3" s="8"/>
      <c r="O3" s="8"/>
      <c r="P3" s="8"/>
      <c r="Q3" s="8"/>
      <c r="R3" s="8"/>
      <c r="S3" s="9"/>
      <c r="T3" s="9"/>
      <c r="U3" s="9"/>
      <c r="W3" s="5"/>
    </row>
    <row r="4" spans="1:25" s="3" customFormat="1" ht="23.25" customHeight="1">
      <c r="A4" s="24" t="s">
        <v>0</v>
      </c>
      <c r="B4" s="24"/>
      <c r="C4" s="24"/>
      <c r="D4" s="21" t="s">
        <v>1</v>
      </c>
      <c r="E4" s="23"/>
      <c r="F4" s="23"/>
      <c r="G4" s="23"/>
      <c r="H4" s="23"/>
      <c r="I4" s="23"/>
      <c r="J4" s="23"/>
      <c r="K4" s="23"/>
      <c r="L4" s="23"/>
      <c r="M4" s="22"/>
      <c r="N4" s="8"/>
      <c r="O4" s="8"/>
      <c r="P4" s="8"/>
      <c r="Q4" s="8"/>
      <c r="R4" s="8"/>
      <c r="S4" s="9"/>
      <c r="T4" s="9"/>
      <c r="U4" s="9"/>
      <c r="W4" s="5"/>
    </row>
    <row r="5" spans="1:25" s="3" customFormat="1" ht="23.25" customHeight="1">
      <c r="A5" s="36">
        <f>_xlfn.IFNA(VLOOKUP(D5,マスタ!$A$1:$C$28,2,FALSE),0)</f>
        <v>0</v>
      </c>
      <c r="B5" s="36"/>
      <c r="C5" s="36"/>
      <c r="D5" s="27"/>
      <c r="E5" s="28"/>
      <c r="F5" s="28"/>
      <c r="G5" s="28"/>
      <c r="H5" s="28"/>
      <c r="I5" s="28"/>
      <c r="J5" s="28"/>
      <c r="K5" s="28"/>
      <c r="L5" s="28"/>
      <c r="M5" s="29"/>
      <c r="N5" s="8"/>
      <c r="O5" s="8"/>
      <c r="P5" s="8"/>
      <c r="Q5" s="8"/>
      <c r="R5" s="8"/>
      <c r="S5" s="9"/>
      <c r="T5" s="9"/>
      <c r="U5" s="9"/>
      <c r="W5" s="5"/>
    </row>
    <row r="6" spans="1:25" s="3" customFormat="1" ht="14.25" customHeight="1">
      <c r="A6" s="10"/>
      <c r="B6" s="10"/>
      <c r="C6" s="10"/>
      <c r="D6" s="10"/>
      <c r="E6" s="10"/>
    </row>
    <row r="7" spans="1:25" s="3" customFormat="1" ht="26.25" customHeight="1" thickBot="1">
      <c r="A7" s="37" t="s">
        <v>56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1"/>
      <c r="N7" s="31" t="s">
        <v>57</v>
      </c>
      <c r="O7" s="32"/>
      <c r="P7" s="32"/>
    </row>
    <row r="8" spans="1:25" s="3" customFormat="1" ht="23.25" customHeight="1" thickBot="1">
      <c r="A8" s="12" t="s">
        <v>2</v>
      </c>
      <c r="B8" s="34" t="s">
        <v>11</v>
      </c>
      <c r="C8" s="34"/>
      <c r="D8" s="34"/>
      <c r="E8" s="34" t="s">
        <v>12</v>
      </c>
      <c r="F8" s="34"/>
      <c r="G8" s="34"/>
      <c r="H8" s="34" t="s">
        <v>13</v>
      </c>
      <c r="I8" s="34"/>
      <c r="J8" s="34"/>
      <c r="K8" s="34" t="s">
        <v>14</v>
      </c>
      <c r="L8" s="34"/>
      <c r="M8" s="35"/>
      <c r="N8" s="33"/>
      <c r="O8" s="33"/>
      <c r="P8" s="33"/>
    </row>
    <row r="9" spans="1:25" s="3" customFormat="1" ht="23.25" customHeight="1" thickBot="1">
      <c r="A9" s="14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9"/>
      <c r="N9" s="40">
        <f>SUM(B9:M11)</f>
        <v>0</v>
      </c>
      <c r="O9" s="40"/>
      <c r="P9" s="40"/>
    </row>
    <row r="10" spans="1:25" s="3" customFormat="1" ht="23.25" customHeight="1" thickBot="1">
      <c r="A10" s="13">
        <f>IF(A9=0,0,IF(A9=12,1,A9+1))</f>
        <v>0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9"/>
      <c r="N10" s="40"/>
      <c r="O10" s="40"/>
      <c r="P10" s="40"/>
    </row>
    <row r="11" spans="1:25" s="3" customFormat="1" ht="23.25" customHeight="1" thickBot="1">
      <c r="A11" s="13">
        <f>IF(A9=0,0,IF(A9=12,2,IF(A9=11,1,A9+2)))</f>
        <v>0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9"/>
      <c r="N11" s="40"/>
      <c r="O11" s="40"/>
      <c r="P11" s="40"/>
    </row>
    <row r="12" spans="1:25" s="3" customFormat="1" ht="14.25" customHeight="1">
      <c r="A12" s="10"/>
      <c r="B12" s="10"/>
      <c r="C12" s="10"/>
      <c r="D12" s="10"/>
      <c r="E12" s="10"/>
      <c r="F12" s="4"/>
      <c r="G12" s="4"/>
      <c r="H12" s="4"/>
      <c r="I12" s="4"/>
      <c r="J12" s="4"/>
      <c r="K12" s="4"/>
      <c r="L12" s="4"/>
    </row>
    <row r="13" spans="1:25" s="3" customFormat="1" ht="23.25" customHeight="1" thickBot="1">
      <c r="A13" s="37" t="s">
        <v>15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1"/>
      <c r="N13" s="31" t="s">
        <v>16</v>
      </c>
      <c r="O13" s="32"/>
      <c r="P13" s="32"/>
    </row>
    <row r="14" spans="1:25" s="3" customFormat="1" ht="23.25" customHeight="1" thickBot="1">
      <c r="A14" s="12" t="s">
        <v>2</v>
      </c>
      <c r="B14" s="34" t="s">
        <v>11</v>
      </c>
      <c r="C14" s="34"/>
      <c r="D14" s="34"/>
      <c r="E14" s="34" t="s">
        <v>12</v>
      </c>
      <c r="F14" s="34"/>
      <c r="G14" s="34"/>
      <c r="H14" s="34" t="s">
        <v>13</v>
      </c>
      <c r="I14" s="34"/>
      <c r="J14" s="34"/>
      <c r="K14" s="34" t="s">
        <v>14</v>
      </c>
      <c r="L14" s="34"/>
      <c r="M14" s="35"/>
      <c r="N14" s="33"/>
      <c r="O14" s="33"/>
      <c r="P14" s="33"/>
    </row>
    <row r="15" spans="1:25" s="3" customFormat="1" ht="23.25" customHeight="1" thickBot="1">
      <c r="A15" s="13">
        <f>A9</f>
        <v>0</v>
      </c>
      <c r="B15" s="39"/>
      <c r="C15" s="41"/>
      <c r="D15" s="42"/>
      <c r="E15" s="39"/>
      <c r="F15" s="41"/>
      <c r="G15" s="42"/>
      <c r="H15" s="39"/>
      <c r="I15" s="41"/>
      <c r="J15" s="42"/>
      <c r="K15" s="38"/>
      <c r="L15" s="38"/>
      <c r="M15" s="39"/>
      <c r="N15" s="40">
        <f>SUM(B15:M17)</f>
        <v>0</v>
      </c>
      <c r="O15" s="40"/>
      <c r="P15" s="40"/>
    </row>
    <row r="16" spans="1:25" s="3" customFormat="1" ht="23.25" customHeight="1" thickBot="1">
      <c r="A16" s="13">
        <f>A10</f>
        <v>0</v>
      </c>
      <c r="B16" s="39"/>
      <c r="C16" s="41"/>
      <c r="D16" s="42"/>
      <c r="E16" s="39"/>
      <c r="F16" s="41"/>
      <c r="G16" s="42"/>
      <c r="H16" s="39"/>
      <c r="I16" s="41"/>
      <c r="J16" s="42"/>
      <c r="K16" s="38"/>
      <c r="L16" s="38"/>
      <c r="M16" s="39"/>
      <c r="N16" s="40"/>
      <c r="O16" s="40"/>
      <c r="P16" s="40"/>
    </row>
    <row r="17" spans="1:23" s="3" customFormat="1" ht="23.25" customHeight="1" thickBot="1">
      <c r="A17" s="13">
        <f>A11</f>
        <v>0</v>
      </c>
      <c r="B17" s="39"/>
      <c r="C17" s="41"/>
      <c r="D17" s="42"/>
      <c r="E17" s="39"/>
      <c r="F17" s="41"/>
      <c r="G17" s="42"/>
      <c r="H17" s="39"/>
      <c r="I17" s="41"/>
      <c r="J17" s="42"/>
      <c r="K17" s="38"/>
      <c r="L17" s="38"/>
      <c r="M17" s="39"/>
      <c r="N17" s="40"/>
      <c r="O17" s="40"/>
      <c r="P17" s="40"/>
    </row>
    <row r="18" spans="1:23" s="3" customFormat="1" ht="14.25" customHeight="1">
      <c r="A18" s="10"/>
      <c r="B18" s="10"/>
      <c r="C18" s="10"/>
      <c r="D18" s="10"/>
      <c r="E18" s="10"/>
    </row>
    <row r="19" spans="1:23" s="3" customFormat="1" ht="45" customHeight="1" thickBot="1">
      <c r="A19" s="45" t="s">
        <v>52</v>
      </c>
      <c r="B19" s="46"/>
      <c r="C19" s="46"/>
      <c r="D19" s="47"/>
      <c r="E19" s="45" t="s">
        <v>53</v>
      </c>
      <c r="F19" s="46"/>
      <c r="G19" s="46"/>
      <c r="H19" s="47"/>
      <c r="I19" s="45" t="s">
        <v>58</v>
      </c>
      <c r="J19" s="46"/>
      <c r="K19" s="46"/>
      <c r="L19" s="47"/>
      <c r="M19" s="48" t="s">
        <v>17</v>
      </c>
      <c r="N19" s="48"/>
      <c r="O19" s="48"/>
      <c r="P19" s="48"/>
      <c r="Q19" s="1"/>
      <c r="R19" s="1"/>
      <c r="S19" s="4"/>
      <c r="T19" s="4"/>
      <c r="U19" s="4"/>
      <c r="W19" s="4"/>
    </row>
    <row r="20" spans="1:23" s="3" customFormat="1" ht="39" customHeight="1" thickBot="1">
      <c r="A20" s="49">
        <f>N9-N15</f>
        <v>0</v>
      </c>
      <c r="B20" s="50"/>
      <c r="C20" s="50"/>
      <c r="D20" s="51"/>
      <c r="E20" s="49">
        <f>A20*4</f>
        <v>0</v>
      </c>
      <c r="F20" s="50"/>
      <c r="G20" s="50"/>
      <c r="H20" s="51"/>
      <c r="I20" s="49">
        <f>E20/2</f>
        <v>0</v>
      </c>
      <c r="J20" s="50"/>
      <c r="K20" s="50"/>
      <c r="L20" s="51"/>
      <c r="M20" s="52">
        <f>IF(I20&lt;0,"支援対象外",(ROUNDDOWN(_xlfn.IFNA(IF(M2="令和３年７月以降",Y2/2,IF(I20&gt;=Y2,Y2,I20)),0),-3)))</f>
        <v>0</v>
      </c>
      <c r="N20" s="52"/>
      <c r="O20" s="52"/>
      <c r="P20" s="52"/>
      <c r="Q20" s="6"/>
      <c r="R20" s="6"/>
      <c r="S20" s="4"/>
      <c r="T20" s="4"/>
      <c r="U20" s="4"/>
      <c r="W20" s="1"/>
    </row>
    <row r="21" spans="1:23" ht="14.25" customHeight="1"/>
    <row r="22" spans="1:23" ht="45" customHeight="1">
      <c r="A22" s="43" t="s">
        <v>18</v>
      </c>
      <c r="B22" s="43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</row>
  </sheetData>
  <sheetProtection sheet="1" objects="1" scenarios="1"/>
  <mergeCells count="58">
    <mergeCell ref="A22:B22"/>
    <mergeCell ref="C22:P22"/>
    <mergeCell ref="A19:D19"/>
    <mergeCell ref="E19:H19"/>
    <mergeCell ref="I19:L19"/>
    <mergeCell ref="M19:P19"/>
    <mergeCell ref="A20:D20"/>
    <mergeCell ref="E20:H20"/>
    <mergeCell ref="I20:L20"/>
    <mergeCell ref="M20:P20"/>
    <mergeCell ref="B15:D15"/>
    <mergeCell ref="E15:G15"/>
    <mergeCell ref="H15:J15"/>
    <mergeCell ref="K15:M15"/>
    <mergeCell ref="N15:P17"/>
    <mergeCell ref="B16:D16"/>
    <mergeCell ref="E16:G16"/>
    <mergeCell ref="H16:J16"/>
    <mergeCell ref="K16:M16"/>
    <mergeCell ref="B17:D17"/>
    <mergeCell ref="E17:G17"/>
    <mergeCell ref="H17:J17"/>
    <mergeCell ref="K17:M17"/>
    <mergeCell ref="A13:M13"/>
    <mergeCell ref="N13:P14"/>
    <mergeCell ref="B14:D14"/>
    <mergeCell ref="E14:G14"/>
    <mergeCell ref="H14:J14"/>
    <mergeCell ref="K14:M14"/>
    <mergeCell ref="B9:D9"/>
    <mergeCell ref="E9:G9"/>
    <mergeCell ref="H9:J9"/>
    <mergeCell ref="K9:M9"/>
    <mergeCell ref="N9:P11"/>
    <mergeCell ref="B10:D10"/>
    <mergeCell ref="E10:G10"/>
    <mergeCell ref="H10:J10"/>
    <mergeCell ref="K10:M10"/>
    <mergeCell ref="B11:D11"/>
    <mergeCell ref="E11:G11"/>
    <mergeCell ref="H11:J11"/>
    <mergeCell ref="K11:M11"/>
    <mergeCell ref="A4:C4"/>
    <mergeCell ref="D4:M4"/>
    <mergeCell ref="A5:C5"/>
    <mergeCell ref="D5:M5"/>
    <mergeCell ref="A7:M7"/>
    <mergeCell ref="N7:P8"/>
    <mergeCell ref="B8:D8"/>
    <mergeCell ref="E8:G8"/>
    <mergeCell ref="H8:J8"/>
    <mergeCell ref="K8:M8"/>
    <mergeCell ref="A1:B1"/>
    <mergeCell ref="C1:L1"/>
    <mergeCell ref="M1:P1"/>
    <mergeCell ref="A2:B2"/>
    <mergeCell ref="C2:L2"/>
    <mergeCell ref="M2:P2"/>
  </mergeCells>
  <phoneticPr fontId="1"/>
  <conditionalFormatting sqref="A7:P11 A13:P17 A19:L20">
    <cfRule type="expression" dxfId="7" priority="2">
      <formula>$M$2="令和３年７月以降"</formula>
    </cfRule>
  </conditionalFormatting>
  <dataValidations count="2">
    <dataValidation type="list" allowBlank="1" showInputMessage="1" showErrorMessage="1" error="ドロップダウンリストから選択してください。" sqref="J3">
      <formula1>$A$1:$A$28</formula1>
    </dataValidation>
    <dataValidation type="whole" allowBlank="1" showInputMessage="1" showErrorMessage="1" error="１から12までの数字のみを入力してください。" sqref="A9 A15">
      <formula1>0</formula1>
      <formula2>12</formula2>
    </dataValidation>
  </dataValidations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ドロップダウンリストから選択してください。">
          <x14:formula1>
            <xm:f>マスタ!$D$1:$D$2</xm:f>
          </x14:formula1>
          <xm:sqref>S3:S5 M2</xm:sqref>
        </x14:dataValidation>
        <x14:dataValidation type="list" allowBlank="1" showInputMessage="1" showErrorMessage="1" error="ドロップダウンリストから選択してください。">
          <x14:formula1>
            <xm:f>マスタ!$A$1:$A$36</xm:f>
          </x14:formula1>
          <xm:sqref>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showZeros="0" view="pageBreakPreview" zoomScaleNormal="100" zoomScaleSheetLayoutView="100" workbookViewId="0">
      <selection activeCell="C2" sqref="C2:L2"/>
    </sheetView>
  </sheetViews>
  <sheetFormatPr defaultRowHeight="18.75"/>
  <cols>
    <col min="1" max="16" width="5" style="11" customWidth="1"/>
    <col min="17" max="22" width="5.625" style="11" customWidth="1"/>
    <col min="23" max="23" width="5" style="11" customWidth="1"/>
    <col min="24" max="24" width="4.75" style="11" customWidth="1"/>
    <col min="25" max="25" width="11.375" style="11" hidden="1" customWidth="1"/>
    <col min="26" max="16384" width="9" style="11"/>
  </cols>
  <sheetData>
    <row r="1" spans="1:25" s="3" customFormat="1" ht="23.25" customHeight="1">
      <c r="A1" s="21" t="s">
        <v>5</v>
      </c>
      <c r="B1" s="22"/>
      <c r="C1" s="21" t="s">
        <v>10</v>
      </c>
      <c r="D1" s="23"/>
      <c r="E1" s="23"/>
      <c r="F1" s="23"/>
      <c r="G1" s="23"/>
      <c r="H1" s="23"/>
      <c r="I1" s="23"/>
      <c r="J1" s="23"/>
      <c r="K1" s="23"/>
      <c r="L1" s="22"/>
      <c r="M1" s="24" t="s">
        <v>4</v>
      </c>
      <c r="N1" s="24"/>
      <c r="O1" s="24"/>
      <c r="P1" s="24"/>
      <c r="Q1" s="1"/>
      <c r="R1" s="1"/>
      <c r="S1" s="2"/>
      <c r="T1" s="1"/>
      <c r="U1" s="1"/>
      <c r="Y1" s="4" t="s">
        <v>3</v>
      </c>
    </row>
    <row r="2" spans="1:25" s="3" customFormat="1" ht="24.75" customHeight="1">
      <c r="A2" s="25" t="s">
        <v>6</v>
      </c>
      <c r="B2" s="26"/>
      <c r="C2" s="27"/>
      <c r="D2" s="28"/>
      <c r="E2" s="28"/>
      <c r="F2" s="28"/>
      <c r="G2" s="28"/>
      <c r="H2" s="28"/>
      <c r="I2" s="28"/>
      <c r="J2" s="28"/>
      <c r="K2" s="28"/>
      <c r="L2" s="29"/>
      <c r="M2" s="30"/>
      <c r="N2" s="30"/>
      <c r="O2" s="30"/>
      <c r="P2" s="30"/>
      <c r="Q2" s="4"/>
      <c r="R2" s="4"/>
      <c r="S2" s="2"/>
      <c r="T2" s="1"/>
      <c r="U2" s="1"/>
      <c r="Y2" s="5">
        <f>IF(OR(M2="令和３年６月以前",M2="令和３年７月以降"),VLOOKUP(D5,マスタ!$A$1:$C$28,3,FALSE),0)</f>
        <v>0</v>
      </c>
    </row>
    <row r="3" spans="1:25" s="3" customFormat="1" ht="15" customHeight="1">
      <c r="A3" s="6"/>
      <c r="B3" s="7"/>
      <c r="C3" s="7"/>
      <c r="D3" s="7"/>
      <c r="E3" s="7"/>
      <c r="F3" s="7"/>
      <c r="G3" s="6"/>
      <c r="H3" s="6"/>
      <c r="I3" s="6"/>
      <c r="J3" s="8"/>
      <c r="K3" s="8"/>
      <c r="L3" s="8"/>
      <c r="M3" s="8"/>
      <c r="N3" s="8"/>
      <c r="O3" s="8"/>
      <c r="P3" s="8"/>
      <c r="Q3" s="8"/>
      <c r="R3" s="8"/>
      <c r="S3" s="9"/>
      <c r="T3" s="9"/>
      <c r="U3" s="9"/>
      <c r="W3" s="5"/>
    </row>
    <row r="4" spans="1:25" s="3" customFormat="1" ht="23.25" customHeight="1">
      <c r="A4" s="24" t="s">
        <v>0</v>
      </c>
      <c r="B4" s="24"/>
      <c r="C4" s="24"/>
      <c r="D4" s="21" t="s">
        <v>1</v>
      </c>
      <c r="E4" s="23"/>
      <c r="F4" s="23"/>
      <c r="G4" s="23"/>
      <c r="H4" s="23"/>
      <c r="I4" s="23"/>
      <c r="J4" s="23"/>
      <c r="K4" s="23"/>
      <c r="L4" s="23"/>
      <c r="M4" s="22"/>
      <c r="N4" s="8"/>
      <c r="O4" s="8"/>
      <c r="P4" s="8"/>
      <c r="Q4" s="8"/>
      <c r="R4" s="8"/>
      <c r="S4" s="9"/>
      <c r="T4" s="9"/>
      <c r="U4" s="9"/>
      <c r="W4" s="5"/>
    </row>
    <row r="5" spans="1:25" s="3" customFormat="1" ht="23.25" customHeight="1">
      <c r="A5" s="36">
        <f>_xlfn.IFNA(VLOOKUP(D5,マスタ!$A$1:$C$28,2,FALSE),0)</f>
        <v>0</v>
      </c>
      <c r="B5" s="36"/>
      <c r="C5" s="36"/>
      <c r="D5" s="27"/>
      <c r="E5" s="28"/>
      <c r="F5" s="28"/>
      <c r="G5" s="28"/>
      <c r="H5" s="28"/>
      <c r="I5" s="28"/>
      <c r="J5" s="28"/>
      <c r="K5" s="28"/>
      <c r="L5" s="28"/>
      <c r="M5" s="29"/>
      <c r="N5" s="8"/>
      <c r="O5" s="8"/>
      <c r="P5" s="8"/>
      <c r="Q5" s="8"/>
      <c r="R5" s="8"/>
      <c r="S5" s="9"/>
      <c r="T5" s="9"/>
      <c r="U5" s="9"/>
      <c r="W5" s="5"/>
    </row>
    <row r="6" spans="1:25" s="3" customFormat="1" ht="14.25" customHeight="1">
      <c r="A6" s="10"/>
      <c r="B6" s="10"/>
      <c r="C6" s="10"/>
      <c r="D6" s="10"/>
      <c r="E6" s="10"/>
    </row>
    <row r="7" spans="1:25" s="3" customFormat="1" ht="26.25" customHeight="1" thickBot="1">
      <c r="A7" s="37" t="s">
        <v>56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1"/>
      <c r="N7" s="31" t="s">
        <v>57</v>
      </c>
      <c r="O7" s="32"/>
      <c r="P7" s="32"/>
    </row>
    <row r="8" spans="1:25" s="3" customFormat="1" ht="23.25" customHeight="1" thickBot="1">
      <c r="A8" s="12" t="s">
        <v>2</v>
      </c>
      <c r="B8" s="34" t="s">
        <v>11</v>
      </c>
      <c r="C8" s="34"/>
      <c r="D8" s="34"/>
      <c r="E8" s="34" t="s">
        <v>12</v>
      </c>
      <c r="F8" s="34"/>
      <c r="G8" s="34"/>
      <c r="H8" s="34" t="s">
        <v>13</v>
      </c>
      <c r="I8" s="34"/>
      <c r="J8" s="34"/>
      <c r="K8" s="34" t="s">
        <v>14</v>
      </c>
      <c r="L8" s="34"/>
      <c r="M8" s="35"/>
      <c r="N8" s="33"/>
      <c r="O8" s="33"/>
      <c r="P8" s="33"/>
    </row>
    <row r="9" spans="1:25" s="3" customFormat="1" ht="23.25" customHeight="1" thickBot="1">
      <c r="A9" s="14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9"/>
      <c r="N9" s="40">
        <f>SUM(B9:M11)</f>
        <v>0</v>
      </c>
      <c r="O9" s="40"/>
      <c r="P9" s="40"/>
    </row>
    <row r="10" spans="1:25" s="3" customFormat="1" ht="23.25" customHeight="1" thickBot="1">
      <c r="A10" s="13">
        <f>IF(A9=0,0,IF(A9=12,1,A9+1))</f>
        <v>0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9"/>
      <c r="N10" s="40"/>
      <c r="O10" s="40"/>
      <c r="P10" s="40"/>
    </row>
    <row r="11" spans="1:25" s="3" customFormat="1" ht="23.25" customHeight="1" thickBot="1">
      <c r="A11" s="13">
        <f>IF(A9=0,0,IF(A9=12,2,IF(A9=11,1,A9+2)))</f>
        <v>0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9"/>
      <c r="N11" s="40"/>
      <c r="O11" s="40"/>
      <c r="P11" s="40"/>
    </row>
    <row r="12" spans="1:25" s="3" customFormat="1" ht="14.25" customHeight="1">
      <c r="A12" s="10"/>
      <c r="B12" s="10"/>
      <c r="C12" s="10"/>
      <c r="D12" s="10"/>
      <c r="E12" s="10"/>
      <c r="F12" s="4"/>
      <c r="G12" s="4"/>
      <c r="H12" s="4"/>
      <c r="I12" s="4"/>
      <c r="J12" s="4"/>
      <c r="K12" s="4"/>
      <c r="L12" s="4"/>
    </row>
    <row r="13" spans="1:25" s="3" customFormat="1" ht="23.25" customHeight="1" thickBot="1">
      <c r="A13" s="37" t="s">
        <v>15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1"/>
      <c r="N13" s="31" t="s">
        <v>16</v>
      </c>
      <c r="O13" s="32"/>
      <c r="P13" s="32"/>
    </row>
    <row r="14" spans="1:25" s="3" customFormat="1" ht="23.25" customHeight="1" thickBot="1">
      <c r="A14" s="12" t="s">
        <v>2</v>
      </c>
      <c r="B14" s="34" t="s">
        <v>11</v>
      </c>
      <c r="C14" s="34"/>
      <c r="D14" s="34"/>
      <c r="E14" s="34" t="s">
        <v>12</v>
      </c>
      <c r="F14" s="34"/>
      <c r="G14" s="34"/>
      <c r="H14" s="34" t="s">
        <v>13</v>
      </c>
      <c r="I14" s="34"/>
      <c r="J14" s="34"/>
      <c r="K14" s="34" t="s">
        <v>14</v>
      </c>
      <c r="L14" s="34"/>
      <c r="M14" s="35"/>
      <c r="N14" s="33"/>
      <c r="O14" s="33"/>
      <c r="P14" s="33"/>
    </row>
    <row r="15" spans="1:25" s="3" customFormat="1" ht="23.25" customHeight="1" thickBot="1">
      <c r="A15" s="13">
        <f>A9</f>
        <v>0</v>
      </c>
      <c r="B15" s="39"/>
      <c r="C15" s="41"/>
      <c r="D15" s="42"/>
      <c r="E15" s="39"/>
      <c r="F15" s="41"/>
      <c r="G15" s="42"/>
      <c r="H15" s="39"/>
      <c r="I15" s="41"/>
      <c r="J15" s="42"/>
      <c r="K15" s="38"/>
      <c r="L15" s="38"/>
      <c r="M15" s="39"/>
      <c r="N15" s="40">
        <f>SUM(B15:M17)</f>
        <v>0</v>
      </c>
      <c r="O15" s="40"/>
      <c r="P15" s="40"/>
    </row>
    <row r="16" spans="1:25" s="3" customFormat="1" ht="23.25" customHeight="1" thickBot="1">
      <c r="A16" s="13">
        <f>A10</f>
        <v>0</v>
      </c>
      <c r="B16" s="39"/>
      <c r="C16" s="41"/>
      <c r="D16" s="42"/>
      <c r="E16" s="39"/>
      <c r="F16" s="41"/>
      <c r="G16" s="42"/>
      <c r="H16" s="39"/>
      <c r="I16" s="41"/>
      <c r="J16" s="42"/>
      <c r="K16" s="38"/>
      <c r="L16" s="38"/>
      <c r="M16" s="39"/>
      <c r="N16" s="40"/>
      <c r="O16" s="40"/>
      <c r="P16" s="40"/>
    </row>
    <row r="17" spans="1:23" s="3" customFormat="1" ht="23.25" customHeight="1" thickBot="1">
      <c r="A17" s="13">
        <f>A11</f>
        <v>0</v>
      </c>
      <c r="B17" s="39"/>
      <c r="C17" s="41"/>
      <c r="D17" s="42"/>
      <c r="E17" s="39"/>
      <c r="F17" s="41"/>
      <c r="G17" s="42"/>
      <c r="H17" s="39"/>
      <c r="I17" s="41"/>
      <c r="J17" s="42"/>
      <c r="K17" s="38"/>
      <c r="L17" s="38"/>
      <c r="M17" s="39"/>
      <c r="N17" s="40"/>
      <c r="O17" s="40"/>
      <c r="P17" s="40"/>
    </row>
    <row r="18" spans="1:23" s="3" customFormat="1" ht="14.25" customHeight="1">
      <c r="A18" s="10"/>
      <c r="B18" s="10"/>
      <c r="C18" s="10"/>
      <c r="D18" s="10"/>
      <c r="E18" s="10"/>
    </row>
    <row r="19" spans="1:23" s="3" customFormat="1" ht="45" customHeight="1" thickBot="1">
      <c r="A19" s="45" t="s">
        <v>52</v>
      </c>
      <c r="B19" s="46"/>
      <c r="C19" s="46"/>
      <c r="D19" s="47"/>
      <c r="E19" s="45" t="s">
        <v>53</v>
      </c>
      <c r="F19" s="46"/>
      <c r="G19" s="46"/>
      <c r="H19" s="47"/>
      <c r="I19" s="45" t="s">
        <v>58</v>
      </c>
      <c r="J19" s="46"/>
      <c r="K19" s="46"/>
      <c r="L19" s="47"/>
      <c r="M19" s="48" t="s">
        <v>17</v>
      </c>
      <c r="N19" s="48"/>
      <c r="O19" s="48"/>
      <c r="P19" s="48"/>
      <c r="Q19" s="1"/>
      <c r="R19" s="1"/>
      <c r="S19" s="4"/>
      <c r="T19" s="4"/>
      <c r="U19" s="4"/>
      <c r="W19" s="4"/>
    </row>
    <row r="20" spans="1:23" s="3" customFormat="1" ht="39" customHeight="1" thickBot="1">
      <c r="A20" s="49">
        <f>N9-N15</f>
        <v>0</v>
      </c>
      <c r="B20" s="50"/>
      <c r="C20" s="50"/>
      <c r="D20" s="51"/>
      <c r="E20" s="49">
        <f>A20*4</f>
        <v>0</v>
      </c>
      <c r="F20" s="50"/>
      <c r="G20" s="50"/>
      <c r="H20" s="51"/>
      <c r="I20" s="49">
        <f>E20/2</f>
        <v>0</v>
      </c>
      <c r="J20" s="50"/>
      <c r="K20" s="50"/>
      <c r="L20" s="51"/>
      <c r="M20" s="52">
        <f>IF(I20&lt;0,"支援対象外",(ROUNDDOWN(_xlfn.IFNA(IF(M2="令和３年７月以降",Y2/2,IF(I20&gt;=Y2,Y2,I20)),0),-3)))</f>
        <v>0</v>
      </c>
      <c r="N20" s="52"/>
      <c r="O20" s="52"/>
      <c r="P20" s="52"/>
      <c r="Q20" s="6"/>
      <c r="R20" s="6"/>
      <c r="S20" s="4"/>
      <c r="T20" s="4"/>
      <c r="U20" s="4"/>
      <c r="W20" s="1"/>
    </row>
    <row r="21" spans="1:23" ht="14.25" customHeight="1"/>
    <row r="22" spans="1:23" ht="45" customHeight="1">
      <c r="A22" s="43" t="s">
        <v>18</v>
      </c>
      <c r="B22" s="43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</row>
  </sheetData>
  <sheetProtection sheet="1" objects="1" scenarios="1"/>
  <mergeCells count="58">
    <mergeCell ref="A1:B1"/>
    <mergeCell ref="C1:L1"/>
    <mergeCell ref="M1:P1"/>
    <mergeCell ref="A2:B2"/>
    <mergeCell ref="C2:L2"/>
    <mergeCell ref="M2:P2"/>
    <mergeCell ref="N7:P8"/>
    <mergeCell ref="B8:D8"/>
    <mergeCell ref="E8:G8"/>
    <mergeCell ref="H8:J8"/>
    <mergeCell ref="K8:M8"/>
    <mergeCell ref="A4:C4"/>
    <mergeCell ref="D4:M4"/>
    <mergeCell ref="A5:C5"/>
    <mergeCell ref="D5:M5"/>
    <mergeCell ref="A7:M7"/>
    <mergeCell ref="B9:D9"/>
    <mergeCell ref="E9:G9"/>
    <mergeCell ref="H9:J9"/>
    <mergeCell ref="K9:M9"/>
    <mergeCell ref="N9:P11"/>
    <mergeCell ref="B10:D10"/>
    <mergeCell ref="E10:G10"/>
    <mergeCell ref="H10:J10"/>
    <mergeCell ref="K10:M10"/>
    <mergeCell ref="B11:D11"/>
    <mergeCell ref="E11:G11"/>
    <mergeCell ref="H11:J11"/>
    <mergeCell ref="K11:M11"/>
    <mergeCell ref="A13:M13"/>
    <mergeCell ref="N13:P14"/>
    <mergeCell ref="B14:D14"/>
    <mergeCell ref="E14:G14"/>
    <mergeCell ref="H14:J14"/>
    <mergeCell ref="K14:M14"/>
    <mergeCell ref="B15:D15"/>
    <mergeCell ref="E15:G15"/>
    <mergeCell ref="H15:J15"/>
    <mergeCell ref="K15:M15"/>
    <mergeCell ref="N15:P17"/>
    <mergeCell ref="B16:D16"/>
    <mergeCell ref="E16:G16"/>
    <mergeCell ref="H16:J16"/>
    <mergeCell ref="K16:M16"/>
    <mergeCell ref="B17:D17"/>
    <mergeCell ref="E17:G17"/>
    <mergeCell ref="H17:J17"/>
    <mergeCell ref="K17:M17"/>
    <mergeCell ref="A19:D19"/>
    <mergeCell ref="E19:H19"/>
    <mergeCell ref="I19:L19"/>
    <mergeCell ref="M19:P19"/>
    <mergeCell ref="A20:D20"/>
    <mergeCell ref="E20:H20"/>
    <mergeCell ref="I20:L20"/>
    <mergeCell ref="M20:P20"/>
    <mergeCell ref="A22:B22"/>
    <mergeCell ref="C22:P22"/>
  </mergeCells>
  <phoneticPr fontId="1"/>
  <conditionalFormatting sqref="A7:P11 A13:P17 A19:L20">
    <cfRule type="expression" dxfId="6" priority="1">
      <formula>$M$2="令和３年７月以降"</formula>
    </cfRule>
  </conditionalFormatting>
  <dataValidations count="2">
    <dataValidation type="list" allowBlank="1" showInputMessage="1" showErrorMessage="1" error="ドロップダウンリストから選択してください。" sqref="J3">
      <formula1>$A$1:$A$28</formula1>
    </dataValidation>
    <dataValidation type="whole" allowBlank="1" showInputMessage="1" showErrorMessage="1" error="１から12までの数字のみを入力してください。" sqref="A9 A15">
      <formula1>0</formula1>
      <formula2>12</formula2>
    </dataValidation>
  </dataValidations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ドロップダウンリストから選択してください。">
          <x14:formula1>
            <xm:f>マスタ!$D$1:$D$2</xm:f>
          </x14:formula1>
          <xm:sqref>S3:S5 M2</xm:sqref>
        </x14:dataValidation>
        <x14:dataValidation type="list" allowBlank="1" showInputMessage="1" showErrorMessage="1" error="ドロップダウンリストから選択してください。">
          <x14:formula1>
            <xm:f>マスタ!$A$1:$A$36</xm:f>
          </x14:formula1>
          <xm:sqref>D5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showZeros="0" view="pageBreakPreview" zoomScaleNormal="100" zoomScaleSheetLayoutView="100" workbookViewId="0">
      <selection activeCell="C2" sqref="C2:L2"/>
    </sheetView>
  </sheetViews>
  <sheetFormatPr defaultRowHeight="18.75"/>
  <cols>
    <col min="1" max="16" width="5" style="11" customWidth="1"/>
    <col min="17" max="22" width="5.625" style="11" customWidth="1"/>
    <col min="23" max="23" width="5" style="11" customWidth="1"/>
    <col min="24" max="24" width="4.75" style="11" customWidth="1"/>
    <col min="25" max="25" width="11.375" style="11" hidden="1" customWidth="1"/>
    <col min="26" max="16384" width="9" style="11"/>
  </cols>
  <sheetData>
    <row r="1" spans="1:25" s="3" customFormat="1" ht="23.25" customHeight="1">
      <c r="A1" s="21" t="s">
        <v>5</v>
      </c>
      <c r="B1" s="22"/>
      <c r="C1" s="21" t="s">
        <v>10</v>
      </c>
      <c r="D1" s="23"/>
      <c r="E1" s="23"/>
      <c r="F1" s="23"/>
      <c r="G1" s="23"/>
      <c r="H1" s="23"/>
      <c r="I1" s="23"/>
      <c r="J1" s="23"/>
      <c r="K1" s="23"/>
      <c r="L1" s="22"/>
      <c r="M1" s="24" t="s">
        <v>4</v>
      </c>
      <c r="N1" s="24"/>
      <c r="O1" s="24"/>
      <c r="P1" s="24"/>
      <c r="Q1" s="1"/>
      <c r="R1" s="1"/>
      <c r="S1" s="2"/>
      <c r="T1" s="1"/>
      <c r="U1" s="1"/>
      <c r="Y1" s="4" t="s">
        <v>3</v>
      </c>
    </row>
    <row r="2" spans="1:25" s="3" customFormat="1" ht="24.75" customHeight="1">
      <c r="A2" s="25" t="s">
        <v>7</v>
      </c>
      <c r="B2" s="26"/>
      <c r="C2" s="27"/>
      <c r="D2" s="28"/>
      <c r="E2" s="28"/>
      <c r="F2" s="28"/>
      <c r="G2" s="28"/>
      <c r="H2" s="28"/>
      <c r="I2" s="28"/>
      <c r="J2" s="28"/>
      <c r="K2" s="28"/>
      <c r="L2" s="29"/>
      <c r="M2" s="30"/>
      <c r="N2" s="30"/>
      <c r="O2" s="30"/>
      <c r="P2" s="30"/>
      <c r="Q2" s="4"/>
      <c r="R2" s="4"/>
      <c r="S2" s="2"/>
      <c r="T2" s="1"/>
      <c r="U2" s="1"/>
      <c r="Y2" s="5">
        <f>IF(OR(M2="令和３年６月以前",M2="令和３年７月以降"),VLOOKUP(D5,マスタ!$A$1:$C$28,3,FALSE),0)</f>
        <v>0</v>
      </c>
    </row>
    <row r="3" spans="1:25" s="3" customFormat="1" ht="15" customHeight="1">
      <c r="A3" s="6"/>
      <c r="B3" s="7"/>
      <c r="C3" s="7"/>
      <c r="D3" s="7"/>
      <c r="E3" s="7"/>
      <c r="F3" s="7"/>
      <c r="G3" s="6"/>
      <c r="H3" s="6"/>
      <c r="I3" s="6"/>
      <c r="J3" s="8"/>
      <c r="K3" s="8"/>
      <c r="L3" s="8"/>
      <c r="M3" s="8"/>
      <c r="N3" s="8"/>
      <c r="O3" s="8"/>
      <c r="P3" s="8"/>
      <c r="Q3" s="8"/>
      <c r="R3" s="8"/>
      <c r="S3" s="9"/>
      <c r="T3" s="9"/>
      <c r="U3" s="9"/>
      <c r="W3" s="5"/>
    </row>
    <row r="4" spans="1:25" s="3" customFormat="1" ht="23.25" customHeight="1">
      <c r="A4" s="24" t="s">
        <v>0</v>
      </c>
      <c r="B4" s="24"/>
      <c r="C4" s="24"/>
      <c r="D4" s="21" t="s">
        <v>1</v>
      </c>
      <c r="E4" s="23"/>
      <c r="F4" s="23"/>
      <c r="G4" s="23"/>
      <c r="H4" s="23"/>
      <c r="I4" s="23"/>
      <c r="J4" s="23"/>
      <c r="K4" s="23"/>
      <c r="L4" s="23"/>
      <c r="M4" s="22"/>
      <c r="N4" s="8"/>
      <c r="O4" s="8"/>
      <c r="P4" s="8"/>
      <c r="Q4" s="8"/>
      <c r="R4" s="8"/>
      <c r="S4" s="9"/>
      <c r="T4" s="9"/>
      <c r="U4" s="9"/>
      <c r="W4" s="5"/>
    </row>
    <row r="5" spans="1:25" s="3" customFormat="1" ht="23.25" customHeight="1">
      <c r="A5" s="36">
        <f>_xlfn.IFNA(VLOOKUP(D5,マスタ!$A$1:$C$28,2,FALSE),0)</f>
        <v>0</v>
      </c>
      <c r="B5" s="36"/>
      <c r="C5" s="36"/>
      <c r="D5" s="27"/>
      <c r="E5" s="28"/>
      <c r="F5" s="28"/>
      <c r="G5" s="28"/>
      <c r="H5" s="28"/>
      <c r="I5" s="28"/>
      <c r="J5" s="28"/>
      <c r="K5" s="28"/>
      <c r="L5" s="28"/>
      <c r="M5" s="29"/>
      <c r="N5" s="8"/>
      <c r="O5" s="8"/>
      <c r="P5" s="8"/>
      <c r="Q5" s="8"/>
      <c r="R5" s="8"/>
      <c r="S5" s="9"/>
      <c r="T5" s="9"/>
      <c r="U5" s="9"/>
      <c r="W5" s="5"/>
    </row>
    <row r="6" spans="1:25" s="3" customFormat="1" ht="14.25" customHeight="1">
      <c r="A6" s="10"/>
      <c r="B6" s="10"/>
      <c r="C6" s="10"/>
      <c r="D6" s="10"/>
      <c r="E6" s="10"/>
    </row>
    <row r="7" spans="1:25" s="3" customFormat="1" ht="26.25" customHeight="1" thickBot="1">
      <c r="A7" s="37" t="s">
        <v>56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1"/>
      <c r="N7" s="31" t="s">
        <v>57</v>
      </c>
      <c r="O7" s="32"/>
      <c r="P7" s="32"/>
    </row>
    <row r="8" spans="1:25" s="3" customFormat="1" ht="23.25" customHeight="1" thickBot="1">
      <c r="A8" s="12" t="s">
        <v>2</v>
      </c>
      <c r="B8" s="34" t="s">
        <v>11</v>
      </c>
      <c r="C8" s="34"/>
      <c r="D8" s="34"/>
      <c r="E8" s="34" t="s">
        <v>12</v>
      </c>
      <c r="F8" s="34"/>
      <c r="G8" s="34"/>
      <c r="H8" s="34" t="s">
        <v>13</v>
      </c>
      <c r="I8" s="34"/>
      <c r="J8" s="34"/>
      <c r="K8" s="34" t="s">
        <v>14</v>
      </c>
      <c r="L8" s="34"/>
      <c r="M8" s="35"/>
      <c r="N8" s="33"/>
      <c r="O8" s="33"/>
      <c r="P8" s="33"/>
    </row>
    <row r="9" spans="1:25" s="3" customFormat="1" ht="23.25" customHeight="1" thickBot="1">
      <c r="A9" s="14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9"/>
      <c r="N9" s="40">
        <f>SUM(B9:M11)</f>
        <v>0</v>
      </c>
      <c r="O9" s="40"/>
      <c r="P9" s="40"/>
    </row>
    <row r="10" spans="1:25" s="3" customFormat="1" ht="23.25" customHeight="1" thickBot="1">
      <c r="A10" s="13">
        <f>IF(A9=0,0,IF(A9=12,1,A9+1))</f>
        <v>0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9"/>
      <c r="N10" s="40"/>
      <c r="O10" s="40"/>
      <c r="P10" s="40"/>
    </row>
    <row r="11" spans="1:25" s="3" customFormat="1" ht="23.25" customHeight="1" thickBot="1">
      <c r="A11" s="13">
        <f>IF(A9=0,0,IF(A9=12,2,IF(A9=11,1,A9+2)))</f>
        <v>0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9"/>
      <c r="N11" s="40"/>
      <c r="O11" s="40"/>
      <c r="P11" s="40"/>
    </row>
    <row r="12" spans="1:25" s="3" customFormat="1" ht="14.25" customHeight="1">
      <c r="A12" s="10"/>
      <c r="B12" s="10"/>
      <c r="C12" s="10"/>
      <c r="D12" s="10"/>
      <c r="E12" s="10"/>
      <c r="F12" s="4"/>
      <c r="G12" s="4"/>
      <c r="H12" s="4"/>
      <c r="I12" s="4"/>
      <c r="J12" s="4"/>
      <c r="K12" s="4"/>
      <c r="L12" s="4"/>
    </row>
    <row r="13" spans="1:25" s="3" customFormat="1" ht="23.25" customHeight="1" thickBot="1">
      <c r="A13" s="37" t="s">
        <v>15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1"/>
      <c r="N13" s="31" t="s">
        <v>16</v>
      </c>
      <c r="O13" s="32"/>
      <c r="P13" s="32"/>
    </row>
    <row r="14" spans="1:25" s="3" customFormat="1" ht="23.25" customHeight="1" thickBot="1">
      <c r="A14" s="12" t="s">
        <v>2</v>
      </c>
      <c r="B14" s="34" t="s">
        <v>11</v>
      </c>
      <c r="C14" s="34"/>
      <c r="D14" s="34"/>
      <c r="E14" s="34" t="s">
        <v>12</v>
      </c>
      <c r="F14" s="34"/>
      <c r="G14" s="34"/>
      <c r="H14" s="34" t="s">
        <v>13</v>
      </c>
      <c r="I14" s="34"/>
      <c r="J14" s="34"/>
      <c r="K14" s="34" t="s">
        <v>14</v>
      </c>
      <c r="L14" s="34"/>
      <c r="M14" s="35"/>
      <c r="N14" s="33"/>
      <c r="O14" s="33"/>
      <c r="P14" s="33"/>
    </row>
    <row r="15" spans="1:25" s="3" customFormat="1" ht="23.25" customHeight="1" thickBot="1">
      <c r="A15" s="13">
        <f>A9</f>
        <v>0</v>
      </c>
      <c r="B15" s="39"/>
      <c r="C15" s="41"/>
      <c r="D15" s="42"/>
      <c r="E15" s="39"/>
      <c r="F15" s="41"/>
      <c r="G15" s="42"/>
      <c r="H15" s="39"/>
      <c r="I15" s="41"/>
      <c r="J15" s="42"/>
      <c r="K15" s="38"/>
      <c r="L15" s="38"/>
      <c r="M15" s="39"/>
      <c r="N15" s="40">
        <f>SUM(B15:M17)</f>
        <v>0</v>
      </c>
      <c r="O15" s="40"/>
      <c r="P15" s="40"/>
    </row>
    <row r="16" spans="1:25" s="3" customFormat="1" ht="23.25" customHeight="1" thickBot="1">
      <c r="A16" s="13">
        <f>A10</f>
        <v>0</v>
      </c>
      <c r="B16" s="39"/>
      <c r="C16" s="41"/>
      <c r="D16" s="42"/>
      <c r="E16" s="39"/>
      <c r="F16" s="41"/>
      <c r="G16" s="42"/>
      <c r="H16" s="39"/>
      <c r="I16" s="41"/>
      <c r="J16" s="42"/>
      <c r="K16" s="38"/>
      <c r="L16" s="38"/>
      <c r="M16" s="39"/>
      <c r="N16" s="40"/>
      <c r="O16" s="40"/>
      <c r="P16" s="40"/>
    </row>
    <row r="17" spans="1:23" s="3" customFormat="1" ht="23.25" customHeight="1" thickBot="1">
      <c r="A17" s="13">
        <f>A11</f>
        <v>0</v>
      </c>
      <c r="B17" s="39"/>
      <c r="C17" s="41"/>
      <c r="D17" s="42"/>
      <c r="E17" s="39"/>
      <c r="F17" s="41"/>
      <c r="G17" s="42"/>
      <c r="H17" s="39"/>
      <c r="I17" s="41"/>
      <c r="J17" s="42"/>
      <c r="K17" s="38"/>
      <c r="L17" s="38"/>
      <c r="M17" s="39"/>
      <c r="N17" s="40"/>
      <c r="O17" s="40"/>
      <c r="P17" s="40"/>
    </row>
    <row r="18" spans="1:23" s="3" customFormat="1" ht="14.25" customHeight="1">
      <c r="A18" s="10"/>
      <c r="B18" s="10"/>
      <c r="C18" s="10"/>
      <c r="D18" s="10"/>
      <c r="E18" s="10"/>
    </row>
    <row r="19" spans="1:23" s="3" customFormat="1" ht="45" customHeight="1" thickBot="1">
      <c r="A19" s="45" t="s">
        <v>52</v>
      </c>
      <c r="B19" s="46"/>
      <c r="C19" s="46"/>
      <c r="D19" s="47"/>
      <c r="E19" s="45" t="s">
        <v>53</v>
      </c>
      <c r="F19" s="46"/>
      <c r="G19" s="46"/>
      <c r="H19" s="47"/>
      <c r="I19" s="45" t="s">
        <v>58</v>
      </c>
      <c r="J19" s="46"/>
      <c r="K19" s="46"/>
      <c r="L19" s="47"/>
      <c r="M19" s="48" t="s">
        <v>17</v>
      </c>
      <c r="N19" s="48"/>
      <c r="O19" s="48"/>
      <c r="P19" s="48"/>
      <c r="Q19" s="1"/>
      <c r="R19" s="1"/>
      <c r="S19" s="4"/>
      <c r="T19" s="4"/>
      <c r="U19" s="4"/>
      <c r="W19" s="4"/>
    </row>
    <row r="20" spans="1:23" s="3" customFormat="1" ht="39" customHeight="1" thickBot="1">
      <c r="A20" s="49">
        <f>N9-N15</f>
        <v>0</v>
      </c>
      <c r="B20" s="50"/>
      <c r="C20" s="50"/>
      <c r="D20" s="51"/>
      <c r="E20" s="49">
        <f>A20*4</f>
        <v>0</v>
      </c>
      <c r="F20" s="50"/>
      <c r="G20" s="50"/>
      <c r="H20" s="51"/>
      <c r="I20" s="49">
        <f>E20/2</f>
        <v>0</v>
      </c>
      <c r="J20" s="50"/>
      <c r="K20" s="50"/>
      <c r="L20" s="51"/>
      <c r="M20" s="52">
        <f>IF(I20&lt;0,"支援対象外",(ROUNDDOWN(_xlfn.IFNA(IF(M2="令和３年７月以降",Y2/2,IF(I20&gt;=Y2,Y2,I20)),0),-3)))</f>
        <v>0</v>
      </c>
      <c r="N20" s="52"/>
      <c r="O20" s="52"/>
      <c r="P20" s="52"/>
      <c r="Q20" s="6"/>
      <c r="R20" s="6"/>
      <c r="S20" s="4"/>
      <c r="T20" s="4"/>
      <c r="U20" s="4"/>
      <c r="W20" s="1"/>
    </row>
    <row r="21" spans="1:23" ht="14.25" customHeight="1"/>
    <row r="22" spans="1:23" ht="45" customHeight="1">
      <c r="A22" s="43" t="s">
        <v>18</v>
      </c>
      <c r="B22" s="43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</row>
  </sheetData>
  <sheetProtection sheet="1" objects="1" scenarios="1"/>
  <mergeCells count="58">
    <mergeCell ref="A1:B1"/>
    <mergeCell ref="C1:L1"/>
    <mergeCell ref="M1:P1"/>
    <mergeCell ref="A2:B2"/>
    <mergeCell ref="C2:L2"/>
    <mergeCell ref="M2:P2"/>
    <mergeCell ref="N7:P8"/>
    <mergeCell ref="B8:D8"/>
    <mergeCell ref="E8:G8"/>
    <mergeCell ref="H8:J8"/>
    <mergeCell ref="K8:M8"/>
    <mergeCell ref="A4:C4"/>
    <mergeCell ref="D4:M4"/>
    <mergeCell ref="A5:C5"/>
    <mergeCell ref="D5:M5"/>
    <mergeCell ref="A7:M7"/>
    <mergeCell ref="B9:D9"/>
    <mergeCell ref="E9:G9"/>
    <mergeCell ref="H9:J9"/>
    <mergeCell ref="K9:M9"/>
    <mergeCell ref="N9:P11"/>
    <mergeCell ref="B10:D10"/>
    <mergeCell ref="E10:G10"/>
    <mergeCell ref="H10:J10"/>
    <mergeCell ref="K10:M10"/>
    <mergeCell ref="B11:D11"/>
    <mergeCell ref="E11:G11"/>
    <mergeCell ref="H11:J11"/>
    <mergeCell ref="K11:M11"/>
    <mergeCell ref="A13:M13"/>
    <mergeCell ref="N13:P14"/>
    <mergeCell ref="B14:D14"/>
    <mergeCell ref="E14:G14"/>
    <mergeCell ref="H14:J14"/>
    <mergeCell ref="K14:M14"/>
    <mergeCell ref="B15:D15"/>
    <mergeCell ref="E15:G15"/>
    <mergeCell ref="H15:J15"/>
    <mergeCell ref="K15:M15"/>
    <mergeCell ref="N15:P17"/>
    <mergeCell ref="B16:D16"/>
    <mergeCell ref="E16:G16"/>
    <mergeCell ref="H16:J16"/>
    <mergeCell ref="K16:M16"/>
    <mergeCell ref="B17:D17"/>
    <mergeCell ref="E17:G17"/>
    <mergeCell ref="H17:J17"/>
    <mergeCell ref="K17:M17"/>
    <mergeCell ref="A19:D19"/>
    <mergeCell ref="E19:H19"/>
    <mergeCell ref="I19:L19"/>
    <mergeCell ref="M19:P19"/>
    <mergeCell ref="A20:D20"/>
    <mergeCell ref="E20:H20"/>
    <mergeCell ref="I20:L20"/>
    <mergeCell ref="M20:P20"/>
    <mergeCell ref="A22:B22"/>
    <mergeCell ref="C22:P22"/>
  </mergeCells>
  <phoneticPr fontId="1"/>
  <conditionalFormatting sqref="A7:P11 A13:P17 A19:L20">
    <cfRule type="expression" dxfId="5" priority="1">
      <formula>$M$2="令和３年７月以降"</formula>
    </cfRule>
  </conditionalFormatting>
  <dataValidations count="2">
    <dataValidation type="whole" allowBlank="1" showInputMessage="1" showErrorMessage="1" error="１から12までの数字のみを入力してください。" sqref="A9 A15">
      <formula1>0</formula1>
      <formula2>12</formula2>
    </dataValidation>
    <dataValidation type="list" allowBlank="1" showInputMessage="1" showErrorMessage="1" error="ドロップダウンリストから選択してください。" sqref="J3">
      <formula1>$A$1:$A$28</formula1>
    </dataValidation>
  </dataValidations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ドロップダウンリストから選択してください。">
          <x14:formula1>
            <xm:f>マスタ!$A$1:$A$36</xm:f>
          </x14:formula1>
          <xm:sqref>D5</xm:sqref>
        </x14:dataValidation>
        <x14:dataValidation type="list" allowBlank="1" showInputMessage="1" showErrorMessage="1" error="ドロップダウンリストから選択してください。">
          <x14:formula1>
            <xm:f>マスタ!$D$1:$D$2</xm:f>
          </x14:formula1>
          <xm:sqref>S3:S5 M2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showZeros="0" view="pageBreakPreview" zoomScaleNormal="100" zoomScaleSheetLayoutView="100" workbookViewId="0">
      <selection activeCell="C2" sqref="C2:L2"/>
    </sheetView>
  </sheetViews>
  <sheetFormatPr defaultRowHeight="18.75"/>
  <cols>
    <col min="1" max="16" width="5" style="11" customWidth="1"/>
    <col min="17" max="22" width="5.625" style="11" customWidth="1"/>
    <col min="23" max="23" width="5" style="11" customWidth="1"/>
    <col min="24" max="24" width="4.75" style="11" customWidth="1"/>
    <col min="25" max="25" width="11.375" style="11" hidden="1" customWidth="1"/>
    <col min="26" max="16384" width="9" style="11"/>
  </cols>
  <sheetData>
    <row r="1" spans="1:25" s="3" customFormat="1" ht="23.25" customHeight="1">
      <c r="A1" s="21" t="s">
        <v>5</v>
      </c>
      <c r="B1" s="22"/>
      <c r="C1" s="21" t="s">
        <v>10</v>
      </c>
      <c r="D1" s="23"/>
      <c r="E1" s="23"/>
      <c r="F1" s="23"/>
      <c r="G1" s="23"/>
      <c r="H1" s="23"/>
      <c r="I1" s="23"/>
      <c r="J1" s="23"/>
      <c r="K1" s="23"/>
      <c r="L1" s="22"/>
      <c r="M1" s="24" t="s">
        <v>4</v>
      </c>
      <c r="N1" s="24"/>
      <c r="O1" s="24"/>
      <c r="P1" s="24"/>
      <c r="Q1" s="1"/>
      <c r="R1" s="1"/>
      <c r="S1" s="2"/>
      <c r="T1" s="1"/>
      <c r="U1" s="1"/>
      <c r="Y1" s="4" t="s">
        <v>3</v>
      </c>
    </row>
    <row r="2" spans="1:25" s="3" customFormat="1" ht="24.75" customHeight="1">
      <c r="A2" s="25" t="s">
        <v>8</v>
      </c>
      <c r="B2" s="26"/>
      <c r="C2" s="27"/>
      <c r="D2" s="28"/>
      <c r="E2" s="28"/>
      <c r="F2" s="28"/>
      <c r="G2" s="28"/>
      <c r="H2" s="28"/>
      <c r="I2" s="28"/>
      <c r="J2" s="28"/>
      <c r="K2" s="28"/>
      <c r="L2" s="29"/>
      <c r="M2" s="30"/>
      <c r="N2" s="30"/>
      <c r="O2" s="30"/>
      <c r="P2" s="30"/>
      <c r="Q2" s="4"/>
      <c r="R2" s="4"/>
      <c r="S2" s="2"/>
      <c r="T2" s="1"/>
      <c r="U2" s="1"/>
      <c r="Y2" s="5">
        <f>IF(OR(M2="令和３年６月以前",M2="令和３年７月以降"),VLOOKUP(D5,マスタ!$A$1:$C$28,3,FALSE),0)</f>
        <v>0</v>
      </c>
    </row>
    <row r="3" spans="1:25" s="3" customFormat="1" ht="15" customHeight="1">
      <c r="A3" s="6"/>
      <c r="B3" s="7"/>
      <c r="C3" s="7"/>
      <c r="D3" s="7"/>
      <c r="E3" s="7"/>
      <c r="F3" s="7"/>
      <c r="G3" s="6"/>
      <c r="H3" s="6"/>
      <c r="I3" s="6"/>
      <c r="J3" s="8"/>
      <c r="K3" s="8"/>
      <c r="L3" s="8"/>
      <c r="M3" s="8"/>
      <c r="N3" s="8"/>
      <c r="O3" s="8"/>
      <c r="P3" s="8"/>
      <c r="Q3" s="8"/>
      <c r="R3" s="8"/>
      <c r="S3" s="9"/>
      <c r="T3" s="9"/>
      <c r="U3" s="9"/>
      <c r="W3" s="5"/>
    </row>
    <row r="4" spans="1:25" s="3" customFormat="1" ht="23.25" customHeight="1">
      <c r="A4" s="24" t="s">
        <v>0</v>
      </c>
      <c r="B4" s="24"/>
      <c r="C4" s="24"/>
      <c r="D4" s="21" t="s">
        <v>1</v>
      </c>
      <c r="E4" s="23"/>
      <c r="F4" s="23"/>
      <c r="G4" s="23"/>
      <c r="H4" s="23"/>
      <c r="I4" s="23"/>
      <c r="J4" s="23"/>
      <c r="K4" s="23"/>
      <c r="L4" s="23"/>
      <c r="M4" s="22"/>
      <c r="N4" s="8"/>
      <c r="O4" s="8"/>
      <c r="P4" s="8"/>
      <c r="Q4" s="8"/>
      <c r="R4" s="8"/>
      <c r="S4" s="9"/>
      <c r="T4" s="9"/>
      <c r="U4" s="9"/>
      <c r="W4" s="5"/>
    </row>
    <row r="5" spans="1:25" s="3" customFormat="1" ht="23.25" customHeight="1">
      <c r="A5" s="36">
        <f>_xlfn.IFNA(VLOOKUP(D5,マスタ!$A$1:$C$28,2,FALSE),0)</f>
        <v>0</v>
      </c>
      <c r="B5" s="36"/>
      <c r="C5" s="36"/>
      <c r="D5" s="27"/>
      <c r="E5" s="28"/>
      <c r="F5" s="28"/>
      <c r="G5" s="28"/>
      <c r="H5" s="28"/>
      <c r="I5" s="28"/>
      <c r="J5" s="28"/>
      <c r="K5" s="28"/>
      <c r="L5" s="28"/>
      <c r="M5" s="29"/>
      <c r="N5" s="8"/>
      <c r="O5" s="8"/>
      <c r="P5" s="8"/>
      <c r="Q5" s="8"/>
      <c r="R5" s="8"/>
      <c r="S5" s="9"/>
      <c r="T5" s="9"/>
      <c r="U5" s="9"/>
      <c r="W5" s="5"/>
    </row>
    <row r="6" spans="1:25" s="3" customFormat="1" ht="14.25" customHeight="1">
      <c r="A6" s="10"/>
      <c r="B6" s="10"/>
      <c r="C6" s="10"/>
      <c r="D6" s="10"/>
      <c r="E6" s="10"/>
    </row>
    <row r="7" spans="1:25" s="3" customFormat="1" ht="26.25" customHeight="1" thickBot="1">
      <c r="A7" s="37" t="s">
        <v>56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1"/>
      <c r="N7" s="31" t="s">
        <v>57</v>
      </c>
      <c r="O7" s="32"/>
      <c r="P7" s="32"/>
    </row>
    <row r="8" spans="1:25" s="3" customFormat="1" ht="23.25" customHeight="1" thickBot="1">
      <c r="A8" s="12" t="s">
        <v>2</v>
      </c>
      <c r="B8" s="34" t="s">
        <v>11</v>
      </c>
      <c r="C8" s="34"/>
      <c r="D8" s="34"/>
      <c r="E8" s="34" t="s">
        <v>12</v>
      </c>
      <c r="F8" s="34"/>
      <c r="G8" s="34"/>
      <c r="H8" s="34" t="s">
        <v>13</v>
      </c>
      <c r="I8" s="34"/>
      <c r="J8" s="34"/>
      <c r="K8" s="34" t="s">
        <v>14</v>
      </c>
      <c r="L8" s="34"/>
      <c r="M8" s="35"/>
      <c r="N8" s="33"/>
      <c r="O8" s="33"/>
      <c r="P8" s="33"/>
    </row>
    <row r="9" spans="1:25" s="3" customFormat="1" ht="23.25" customHeight="1" thickBot="1">
      <c r="A9" s="14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9"/>
      <c r="N9" s="40">
        <f>SUM(B9:M11)</f>
        <v>0</v>
      </c>
      <c r="O9" s="40"/>
      <c r="P9" s="40"/>
    </row>
    <row r="10" spans="1:25" s="3" customFormat="1" ht="23.25" customHeight="1" thickBot="1">
      <c r="A10" s="13">
        <f>IF(A9=0,0,IF(A9=12,1,A9+1))</f>
        <v>0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9"/>
      <c r="N10" s="40"/>
      <c r="O10" s="40"/>
      <c r="P10" s="40"/>
    </row>
    <row r="11" spans="1:25" s="3" customFormat="1" ht="23.25" customHeight="1" thickBot="1">
      <c r="A11" s="13">
        <f>IF(A9=0,0,IF(A9=12,2,IF(A9=11,1,A9+2)))</f>
        <v>0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9"/>
      <c r="N11" s="40"/>
      <c r="O11" s="40"/>
      <c r="P11" s="40"/>
    </row>
    <row r="12" spans="1:25" s="3" customFormat="1" ht="14.25" customHeight="1">
      <c r="A12" s="10"/>
      <c r="B12" s="10"/>
      <c r="C12" s="10"/>
      <c r="D12" s="10"/>
      <c r="E12" s="10"/>
      <c r="F12" s="4"/>
      <c r="G12" s="4"/>
      <c r="H12" s="4"/>
      <c r="I12" s="4"/>
      <c r="J12" s="4"/>
      <c r="K12" s="4"/>
      <c r="L12" s="4"/>
    </row>
    <row r="13" spans="1:25" s="3" customFormat="1" ht="23.25" customHeight="1" thickBot="1">
      <c r="A13" s="37" t="s">
        <v>15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1"/>
      <c r="N13" s="31" t="s">
        <v>16</v>
      </c>
      <c r="O13" s="32"/>
      <c r="P13" s="32"/>
    </row>
    <row r="14" spans="1:25" s="3" customFormat="1" ht="23.25" customHeight="1" thickBot="1">
      <c r="A14" s="12" t="s">
        <v>2</v>
      </c>
      <c r="B14" s="34" t="s">
        <v>11</v>
      </c>
      <c r="C14" s="34"/>
      <c r="D14" s="34"/>
      <c r="E14" s="34" t="s">
        <v>12</v>
      </c>
      <c r="F14" s="34"/>
      <c r="G14" s="34"/>
      <c r="H14" s="34" t="s">
        <v>13</v>
      </c>
      <c r="I14" s="34"/>
      <c r="J14" s="34"/>
      <c r="K14" s="34" t="s">
        <v>14</v>
      </c>
      <c r="L14" s="34"/>
      <c r="M14" s="35"/>
      <c r="N14" s="33"/>
      <c r="O14" s="33"/>
      <c r="P14" s="33"/>
    </row>
    <row r="15" spans="1:25" s="3" customFormat="1" ht="23.25" customHeight="1" thickBot="1">
      <c r="A15" s="13">
        <f>A9</f>
        <v>0</v>
      </c>
      <c r="B15" s="39"/>
      <c r="C15" s="41"/>
      <c r="D15" s="42"/>
      <c r="E15" s="39"/>
      <c r="F15" s="41"/>
      <c r="G15" s="42"/>
      <c r="H15" s="39"/>
      <c r="I15" s="41"/>
      <c r="J15" s="42"/>
      <c r="K15" s="38"/>
      <c r="L15" s="38"/>
      <c r="M15" s="39"/>
      <c r="N15" s="40">
        <f>SUM(B15:M17)</f>
        <v>0</v>
      </c>
      <c r="O15" s="40"/>
      <c r="P15" s="40"/>
    </row>
    <row r="16" spans="1:25" s="3" customFormat="1" ht="23.25" customHeight="1" thickBot="1">
      <c r="A16" s="13">
        <f>A10</f>
        <v>0</v>
      </c>
      <c r="B16" s="39"/>
      <c r="C16" s="41"/>
      <c r="D16" s="42"/>
      <c r="E16" s="39"/>
      <c r="F16" s="41"/>
      <c r="G16" s="42"/>
      <c r="H16" s="39"/>
      <c r="I16" s="41"/>
      <c r="J16" s="42"/>
      <c r="K16" s="38"/>
      <c r="L16" s="38"/>
      <c r="M16" s="39"/>
      <c r="N16" s="40"/>
      <c r="O16" s="40"/>
      <c r="P16" s="40"/>
    </row>
    <row r="17" spans="1:23" s="3" customFormat="1" ht="23.25" customHeight="1" thickBot="1">
      <c r="A17" s="13">
        <f>A11</f>
        <v>0</v>
      </c>
      <c r="B17" s="39"/>
      <c r="C17" s="41"/>
      <c r="D17" s="42"/>
      <c r="E17" s="39"/>
      <c r="F17" s="41"/>
      <c r="G17" s="42"/>
      <c r="H17" s="39"/>
      <c r="I17" s="41"/>
      <c r="J17" s="42"/>
      <c r="K17" s="38"/>
      <c r="L17" s="38"/>
      <c r="M17" s="39"/>
      <c r="N17" s="40"/>
      <c r="O17" s="40"/>
      <c r="P17" s="40"/>
    </row>
    <row r="18" spans="1:23" s="3" customFormat="1" ht="14.25" customHeight="1">
      <c r="A18" s="10"/>
      <c r="B18" s="10"/>
      <c r="C18" s="10"/>
      <c r="D18" s="10"/>
      <c r="E18" s="10"/>
    </row>
    <row r="19" spans="1:23" s="3" customFormat="1" ht="45" customHeight="1" thickBot="1">
      <c r="A19" s="45" t="s">
        <v>52</v>
      </c>
      <c r="B19" s="46"/>
      <c r="C19" s="46"/>
      <c r="D19" s="47"/>
      <c r="E19" s="45" t="s">
        <v>53</v>
      </c>
      <c r="F19" s="46"/>
      <c r="G19" s="46"/>
      <c r="H19" s="47"/>
      <c r="I19" s="45" t="s">
        <v>58</v>
      </c>
      <c r="J19" s="46"/>
      <c r="K19" s="46"/>
      <c r="L19" s="47"/>
      <c r="M19" s="48" t="s">
        <v>17</v>
      </c>
      <c r="N19" s="48"/>
      <c r="O19" s="48"/>
      <c r="P19" s="48"/>
      <c r="Q19" s="1"/>
      <c r="R19" s="1"/>
      <c r="S19" s="4"/>
      <c r="T19" s="4"/>
      <c r="U19" s="4"/>
      <c r="W19" s="4"/>
    </row>
    <row r="20" spans="1:23" s="3" customFormat="1" ht="39" customHeight="1" thickBot="1">
      <c r="A20" s="49">
        <f>N9-N15</f>
        <v>0</v>
      </c>
      <c r="B20" s="50"/>
      <c r="C20" s="50"/>
      <c r="D20" s="51"/>
      <c r="E20" s="49">
        <f>A20*4</f>
        <v>0</v>
      </c>
      <c r="F20" s="50"/>
      <c r="G20" s="50"/>
      <c r="H20" s="51"/>
      <c r="I20" s="49">
        <f>E20/2</f>
        <v>0</v>
      </c>
      <c r="J20" s="50"/>
      <c r="K20" s="50"/>
      <c r="L20" s="51"/>
      <c r="M20" s="52">
        <f>IF(I20&lt;0,"支援対象外",(ROUNDDOWN(_xlfn.IFNA(IF(M2="令和３年７月以降",Y2/2,IF(I20&gt;=Y2,Y2,I20)),0),-3)))</f>
        <v>0</v>
      </c>
      <c r="N20" s="52"/>
      <c r="O20" s="52"/>
      <c r="P20" s="52"/>
      <c r="Q20" s="6"/>
      <c r="R20" s="6"/>
      <c r="S20" s="4"/>
      <c r="T20" s="4"/>
      <c r="U20" s="4"/>
      <c r="W20" s="1"/>
    </row>
    <row r="21" spans="1:23" ht="14.25" customHeight="1"/>
    <row r="22" spans="1:23" ht="45" customHeight="1">
      <c r="A22" s="43" t="s">
        <v>18</v>
      </c>
      <c r="B22" s="43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</row>
  </sheetData>
  <sheetProtection sheet="1" objects="1" scenarios="1"/>
  <mergeCells count="58">
    <mergeCell ref="A1:B1"/>
    <mergeCell ref="C1:L1"/>
    <mergeCell ref="M1:P1"/>
    <mergeCell ref="A2:B2"/>
    <mergeCell ref="C2:L2"/>
    <mergeCell ref="M2:P2"/>
    <mergeCell ref="N7:P8"/>
    <mergeCell ref="B8:D8"/>
    <mergeCell ref="E8:G8"/>
    <mergeCell ref="H8:J8"/>
    <mergeCell ref="K8:M8"/>
    <mergeCell ref="A4:C4"/>
    <mergeCell ref="D4:M4"/>
    <mergeCell ref="A5:C5"/>
    <mergeCell ref="D5:M5"/>
    <mergeCell ref="A7:M7"/>
    <mergeCell ref="B9:D9"/>
    <mergeCell ref="E9:G9"/>
    <mergeCell ref="H9:J9"/>
    <mergeCell ref="K9:M9"/>
    <mergeCell ref="N9:P11"/>
    <mergeCell ref="B10:D10"/>
    <mergeCell ref="E10:G10"/>
    <mergeCell ref="H10:J10"/>
    <mergeCell ref="K10:M10"/>
    <mergeCell ref="B11:D11"/>
    <mergeCell ref="E11:G11"/>
    <mergeCell ref="H11:J11"/>
    <mergeCell ref="K11:M11"/>
    <mergeCell ref="A13:M13"/>
    <mergeCell ref="N13:P14"/>
    <mergeCell ref="B14:D14"/>
    <mergeCell ref="E14:G14"/>
    <mergeCell ref="H14:J14"/>
    <mergeCell ref="K14:M14"/>
    <mergeCell ref="B15:D15"/>
    <mergeCell ref="E15:G15"/>
    <mergeCell ref="H15:J15"/>
    <mergeCell ref="K15:M15"/>
    <mergeCell ref="N15:P17"/>
    <mergeCell ref="B16:D16"/>
    <mergeCell ref="E16:G16"/>
    <mergeCell ref="H16:J16"/>
    <mergeCell ref="K16:M16"/>
    <mergeCell ref="B17:D17"/>
    <mergeCell ref="E17:G17"/>
    <mergeCell ref="H17:J17"/>
    <mergeCell ref="K17:M17"/>
    <mergeCell ref="A19:D19"/>
    <mergeCell ref="E19:H19"/>
    <mergeCell ref="I19:L19"/>
    <mergeCell ref="M19:P19"/>
    <mergeCell ref="A20:D20"/>
    <mergeCell ref="E20:H20"/>
    <mergeCell ref="I20:L20"/>
    <mergeCell ref="M20:P20"/>
    <mergeCell ref="A22:B22"/>
    <mergeCell ref="C22:P22"/>
  </mergeCells>
  <phoneticPr fontId="1"/>
  <conditionalFormatting sqref="A7:P11 A13:P17 A19:L20">
    <cfRule type="expression" dxfId="4" priority="1">
      <formula>$M$2="令和３年７月以降"</formula>
    </cfRule>
  </conditionalFormatting>
  <dataValidations count="2">
    <dataValidation type="list" allowBlank="1" showInputMessage="1" showErrorMessage="1" error="ドロップダウンリストから選択してください。" sqref="J3">
      <formula1>$A$1:$A$28</formula1>
    </dataValidation>
    <dataValidation type="whole" allowBlank="1" showInputMessage="1" showErrorMessage="1" error="１から12までの数字のみを入力してください。" sqref="A9 A15">
      <formula1>0</formula1>
      <formula2>12</formula2>
    </dataValidation>
  </dataValidations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ドロップダウンリストから選択してください。">
          <x14:formula1>
            <xm:f>マスタ!$D$1:$D$2</xm:f>
          </x14:formula1>
          <xm:sqref>S3:S5 M2</xm:sqref>
        </x14:dataValidation>
        <x14:dataValidation type="list" allowBlank="1" showInputMessage="1" showErrorMessage="1" error="ドロップダウンリストから選択してください。">
          <x14:formula1>
            <xm:f>マスタ!$A$1:$A$36</xm:f>
          </x14:formula1>
          <xm:sqref>D5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showZeros="0" view="pageBreakPreview" zoomScaleNormal="100" zoomScaleSheetLayoutView="100" workbookViewId="0">
      <selection activeCell="C2" sqref="C2:L2"/>
    </sheetView>
  </sheetViews>
  <sheetFormatPr defaultRowHeight="18.75"/>
  <cols>
    <col min="1" max="16" width="5" style="11" customWidth="1"/>
    <col min="17" max="22" width="5.625" style="11" customWidth="1"/>
    <col min="23" max="23" width="5" style="11" customWidth="1"/>
    <col min="24" max="24" width="4.75" style="11" customWidth="1"/>
    <col min="25" max="25" width="11.375" style="11" hidden="1" customWidth="1"/>
    <col min="26" max="16384" width="9" style="11"/>
  </cols>
  <sheetData>
    <row r="1" spans="1:25" s="3" customFormat="1" ht="23.25" customHeight="1">
      <c r="A1" s="21" t="s">
        <v>5</v>
      </c>
      <c r="B1" s="22"/>
      <c r="C1" s="21" t="s">
        <v>10</v>
      </c>
      <c r="D1" s="23"/>
      <c r="E1" s="23"/>
      <c r="F1" s="23"/>
      <c r="G1" s="23"/>
      <c r="H1" s="23"/>
      <c r="I1" s="23"/>
      <c r="J1" s="23"/>
      <c r="K1" s="23"/>
      <c r="L1" s="22"/>
      <c r="M1" s="24" t="s">
        <v>4</v>
      </c>
      <c r="N1" s="24"/>
      <c r="O1" s="24"/>
      <c r="P1" s="24"/>
      <c r="Q1" s="1"/>
      <c r="R1" s="1"/>
      <c r="S1" s="2"/>
      <c r="T1" s="1"/>
      <c r="U1" s="1"/>
      <c r="Y1" s="4" t="s">
        <v>3</v>
      </c>
    </row>
    <row r="2" spans="1:25" s="3" customFormat="1" ht="24.75" customHeight="1">
      <c r="A2" s="25" t="s">
        <v>9</v>
      </c>
      <c r="B2" s="26"/>
      <c r="C2" s="27"/>
      <c r="D2" s="28"/>
      <c r="E2" s="28"/>
      <c r="F2" s="28"/>
      <c r="G2" s="28"/>
      <c r="H2" s="28"/>
      <c r="I2" s="28"/>
      <c r="J2" s="28"/>
      <c r="K2" s="28"/>
      <c r="L2" s="29"/>
      <c r="M2" s="30"/>
      <c r="N2" s="30"/>
      <c r="O2" s="30"/>
      <c r="P2" s="30"/>
      <c r="Q2" s="4"/>
      <c r="R2" s="4"/>
      <c r="S2" s="2"/>
      <c r="T2" s="1"/>
      <c r="U2" s="1"/>
      <c r="Y2" s="5">
        <f>IF(OR(M2="令和３年６月以前",M2="令和３年７月以降"),VLOOKUP(D5,マスタ!$A$1:$C$28,3,FALSE),0)</f>
        <v>0</v>
      </c>
    </row>
    <row r="3" spans="1:25" s="3" customFormat="1" ht="15" customHeight="1">
      <c r="A3" s="6"/>
      <c r="B3" s="7"/>
      <c r="C3" s="7"/>
      <c r="D3" s="7"/>
      <c r="E3" s="7"/>
      <c r="F3" s="7"/>
      <c r="G3" s="6"/>
      <c r="H3" s="6"/>
      <c r="I3" s="6"/>
      <c r="J3" s="8"/>
      <c r="K3" s="8"/>
      <c r="L3" s="8"/>
      <c r="M3" s="8"/>
      <c r="N3" s="8"/>
      <c r="O3" s="8"/>
      <c r="P3" s="8"/>
      <c r="Q3" s="8"/>
      <c r="R3" s="8"/>
      <c r="S3" s="9"/>
      <c r="T3" s="9"/>
      <c r="U3" s="9"/>
      <c r="W3" s="5"/>
    </row>
    <row r="4" spans="1:25" s="3" customFormat="1" ht="23.25" customHeight="1">
      <c r="A4" s="24" t="s">
        <v>0</v>
      </c>
      <c r="B4" s="24"/>
      <c r="C4" s="24"/>
      <c r="D4" s="21" t="s">
        <v>1</v>
      </c>
      <c r="E4" s="23"/>
      <c r="F4" s="23"/>
      <c r="G4" s="23"/>
      <c r="H4" s="23"/>
      <c r="I4" s="23"/>
      <c r="J4" s="23"/>
      <c r="K4" s="23"/>
      <c r="L4" s="23"/>
      <c r="M4" s="22"/>
      <c r="N4" s="8"/>
      <c r="O4" s="8"/>
      <c r="P4" s="8"/>
      <c r="Q4" s="8"/>
      <c r="R4" s="8"/>
      <c r="S4" s="9"/>
      <c r="T4" s="9"/>
      <c r="U4" s="9"/>
      <c r="W4" s="5"/>
    </row>
    <row r="5" spans="1:25" s="3" customFormat="1" ht="23.25" customHeight="1">
      <c r="A5" s="36">
        <f>_xlfn.IFNA(VLOOKUP(D5,マスタ!$A$1:$C$28,2,FALSE),0)</f>
        <v>0</v>
      </c>
      <c r="B5" s="36"/>
      <c r="C5" s="36"/>
      <c r="D5" s="27"/>
      <c r="E5" s="28"/>
      <c r="F5" s="28"/>
      <c r="G5" s="28"/>
      <c r="H5" s="28"/>
      <c r="I5" s="28"/>
      <c r="J5" s="28"/>
      <c r="K5" s="28"/>
      <c r="L5" s="28"/>
      <c r="M5" s="29"/>
      <c r="N5" s="8"/>
      <c r="O5" s="8"/>
      <c r="P5" s="8"/>
      <c r="Q5" s="8"/>
      <c r="R5" s="8"/>
      <c r="S5" s="9"/>
      <c r="T5" s="9"/>
      <c r="U5" s="9"/>
      <c r="W5" s="5"/>
    </row>
    <row r="6" spans="1:25" s="3" customFormat="1" ht="14.25" customHeight="1">
      <c r="A6" s="10"/>
      <c r="B6" s="10"/>
      <c r="C6" s="10"/>
      <c r="D6" s="10"/>
      <c r="E6" s="10"/>
    </row>
    <row r="7" spans="1:25" s="3" customFormat="1" ht="26.25" customHeight="1" thickBot="1">
      <c r="A7" s="37" t="s">
        <v>56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1"/>
      <c r="N7" s="31" t="s">
        <v>57</v>
      </c>
      <c r="O7" s="32"/>
      <c r="P7" s="32"/>
    </row>
    <row r="8" spans="1:25" s="3" customFormat="1" ht="23.25" customHeight="1" thickBot="1">
      <c r="A8" s="12" t="s">
        <v>2</v>
      </c>
      <c r="B8" s="34" t="s">
        <v>11</v>
      </c>
      <c r="C8" s="34"/>
      <c r="D8" s="34"/>
      <c r="E8" s="34" t="s">
        <v>12</v>
      </c>
      <c r="F8" s="34"/>
      <c r="G8" s="34"/>
      <c r="H8" s="34" t="s">
        <v>13</v>
      </c>
      <c r="I8" s="34"/>
      <c r="J8" s="34"/>
      <c r="K8" s="34" t="s">
        <v>14</v>
      </c>
      <c r="L8" s="34"/>
      <c r="M8" s="35"/>
      <c r="N8" s="33"/>
      <c r="O8" s="33"/>
      <c r="P8" s="33"/>
    </row>
    <row r="9" spans="1:25" s="3" customFormat="1" ht="23.25" customHeight="1" thickBot="1">
      <c r="A9" s="14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9"/>
      <c r="N9" s="40">
        <f>SUM(B9:M11)</f>
        <v>0</v>
      </c>
      <c r="O9" s="40"/>
      <c r="P9" s="40"/>
    </row>
    <row r="10" spans="1:25" s="3" customFormat="1" ht="23.25" customHeight="1" thickBot="1">
      <c r="A10" s="13">
        <f>IF(A9=0,0,IF(A9=12,1,A9+1))</f>
        <v>0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9"/>
      <c r="N10" s="40"/>
      <c r="O10" s="40"/>
      <c r="P10" s="40"/>
    </row>
    <row r="11" spans="1:25" s="3" customFormat="1" ht="23.25" customHeight="1" thickBot="1">
      <c r="A11" s="13">
        <f>IF(A9=0,0,IF(A9=12,2,IF(A9=11,1,A9+2)))</f>
        <v>0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9"/>
      <c r="N11" s="40"/>
      <c r="O11" s="40"/>
      <c r="P11" s="40"/>
    </row>
    <row r="12" spans="1:25" s="3" customFormat="1" ht="14.25" customHeight="1">
      <c r="A12" s="10"/>
      <c r="B12" s="10"/>
      <c r="C12" s="10"/>
      <c r="D12" s="10"/>
      <c r="E12" s="10"/>
      <c r="F12" s="4"/>
      <c r="G12" s="4"/>
      <c r="H12" s="4"/>
      <c r="I12" s="4"/>
      <c r="J12" s="4"/>
      <c r="K12" s="4"/>
      <c r="L12" s="4"/>
    </row>
    <row r="13" spans="1:25" s="3" customFormat="1" ht="23.25" customHeight="1" thickBot="1">
      <c r="A13" s="37" t="s">
        <v>15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1"/>
      <c r="N13" s="31" t="s">
        <v>16</v>
      </c>
      <c r="O13" s="32"/>
      <c r="P13" s="32"/>
    </row>
    <row r="14" spans="1:25" s="3" customFormat="1" ht="23.25" customHeight="1" thickBot="1">
      <c r="A14" s="12" t="s">
        <v>2</v>
      </c>
      <c r="B14" s="34" t="s">
        <v>11</v>
      </c>
      <c r="C14" s="34"/>
      <c r="D14" s="34"/>
      <c r="E14" s="34" t="s">
        <v>12</v>
      </c>
      <c r="F14" s="34"/>
      <c r="G14" s="34"/>
      <c r="H14" s="34" t="s">
        <v>13</v>
      </c>
      <c r="I14" s="34"/>
      <c r="J14" s="34"/>
      <c r="K14" s="34" t="s">
        <v>14</v>
      </c>
      <c r="L14" s="34"/>
      <c r="M14" s="35"/>
      <c r="N14" s="33"/>
      <c r="O14" s="33"/>
      <c r="P14" s="33"/>
    </row>
    <row r="15" spans="1:25" s="3" customFormat="1" ht="23.25" customHeight="1" thickBot="1">
      <c r="A15" s="13">
        <f>A9</f>
        <v>0</v>
      </c>
      <c r="B15" s="39"/>
      <c r="C15" s="41"/>
      <c r="D15" s="42"/>
      <c r="E15" s="39"/>
      <c r="F15" s="41"/>
      <c r="G15" s="42"/>
      <c r="H15" s="39"/>
      <c r="I15" s="41"/>
      <c r="J15" s="42"/>
      <c r="K15" s="38"/>
      <c r="L15" s="38"/>
      <c r="M15" s="39"/>
      <c r="N15" s="40">
        <f>SUM(B15:M17)</f>
        <v>0</v>
      </c>
      <c r="O15" s="40"/>
      <c r="P15" s="40"/>
    </row>
    <row r="16" spans="1:25" s="3" customFormat="1" ht="23.25" customHeight="1" thickBot="1">
      <c r="A16" s="13">
        <f>A10</f>
        <v>0</v>
      </c>
      <c r="B16" s="39"/>
      <c r="C16" s="41"/>
      <c r="D16" s="42"/>
      <c r="E16" s="39"/>
      <c r="F16" s="41"/>
      <c r="G16" s="42"/>
      <c r="H16" s="39"/>
      <c r="I16" s="41"/>
      <c r="J16" s="42"/>
      <c r="K16" s="38"/>
      <c r="L16" s="38"/>
      <c r="M16" s="39"/>
      <c r="N16" s="40"/>
      <c r="O16" s="40"/>
      <c r="P16" s="40"/>
    </row>
    <row r="17" spans="1:23" s="3" customFormat="1" ht="23.25" customHeight="1" thickBot="1">
      <c r="A17" s="13">
        <f>A11</f>
        <v>0</v>
      </c>
      <c r="B17" s="39"/>
      <c r="C17" s="41"/>
      <c r="D17" s="42"/>
      <c r="E17" s="39"/>
      <c r="F17" s="41"/>
      <c r="G17" s="42"/>
      <c r="H17" s="39"/>
      <c r="I17" s="41"/>
      <c r="J17" s="42"/>
      <c r="K17" s="38"/>
      <c r="L17" s="38"/>
      <c r="M17" s="39"/>
      <c r="N17" s="40"/>
      <c r="O17" s="40"/>
      <c r="P17" s="40"/>
    </row>
    <row r="18" spans="1:23" s="3" customFormat="1" ht="14.25" customHeight="1">
      <c r="A18" s="10"/>
      <c r="B18" s="10"/>
      <c r="C18" s="10"/>
      <c r="D18" s="10"/>
      <c r="E18" s="10"/>
    </row>
    <row r="19" spans="1:23" s="3" customFormat="1" ht="45" customHeight="1" thickBot="1">
      <c r="A19" s="45" t="s">
        <v>52</v>
      </c>
      <c r="B19" s="46"/>
      <c r="C19" s="46"/>
      <c r="D19" s="47"/>
      <c r="E19" s="45" t="s">
        <v>53</v>
      </c>
      <c r="F19" s="46"/>
      <c r="G19" s="46"/>
      <c r="H19" s="47"/>
      <c r="I19" s="45" t="s">
        <v>58</v>
      </c>
      <c r="J19" s="46"/>
      <c r="K19" s="46"/>
      <c r="L19" s="47"/>
      <c r="M19" s="48" t="s">
        <v>17</v>
      </c>
      <c r="N19" s="48"/>
      <c r="O19" s="48"/>
      <c r="P19" s="48"/>
      <c r="Q19" s="1"/>
      <c r="R19" s="1"/>
      <c r="S19" s="4"/>
      <c r="T19" s="4"/>
      <c r="U19" s="4"/>
      <c r="W19" s="4"/>
    </row>
    <row r="20" spans="1:23" s="3" customFormat="1" ht="39" customHeight="1" thickBot="1">
      <c r="A20" s="49">
        <f>N9-N15</f>
        <v>0</v>
      </c>
      <c r="B20" s="50"/>
      <c r="C20" s="50"/>
      <c r="D20" s="51"/>
      <c r="E20" s="49">
        <f>A20*4</f>
        <v>0</v>
      </c>
      <c r="F20" s="50"/>
      <c r="G20" s="50"/>
      <c r="H20" s="51"/>
      <c r="I20" s="49">
        <f>E20/2</f>
        <v>0</v>
      </c>
      <c r="J20" s="50"/>
      <c r="K20" s="50"/>
      <c r="L20" s="51"/>
      <c r="M20" s="52">
        <f>IF(I20&lt;0,"支援対象外",(ROUNDDOWN(_xlfn.IFNA(IF(M2="令和３年７月以降",Y2/2,IF(I20&gt;=Y2,Y2,I20)),0),-3)))</f>
        <v>0</v>
      </c>
      <c r="N20" s="52"/>
      <c r="O20" s="52"/>
      <c r="P20" s="52"/>
      <c r="Q20" s="6"/>
      <c r="R20" s="6"/>
      <c r="S20" s="4"/>
      <c r="T20" s="4"/>
      <c r="U20" s="4"/>
      <c r="W20" s="1"/>
    </row>
    <row r="21" spans="1:23" ht="14.25" customHeight="1"/>
    <row r="22" spans="1:23" ht="45" customHeight="1">
      <c r="A22" s="43" t="s">
        <v>18</v>
      </c>
      <c r="B22" s="43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</row>
  </sheetData>
  <sheetProtection sheet="1" objects="1" scenarios="1"/>
  <mergeCells count="58">
    <mergeCell ref="A1:B1"/>
    <mergeCell ref="C1:L1"/>
    <mergeCell ref="M1:P1"/>
    <mergeCell ref="A2:B2"/>
    <mergeCell ref="C2:L2"/>
    <mergeCell ref="M2:P2"/>
    <mergeCell ref="N7:P8"/>
    <mergeCell ref="B8:D8"/>
    <mergeCell ref="E8:G8"/>
    <mergeCell ref="H8:J8"/>
    <mergeCell ref="K8:M8"/>
    <mergeCell ref="A4:C4"/>
    <mergeCell ref="D4:M4"/>
    <mergeCell ref="A5:C5"/>
    <mergeCell ref="D5:M5"/>
    <mergeCell ref="A7:M7"/>
    <mergeCell ref="B9:D9"/>
    <mergeCell ref="E9:G9"/>
    <mergeCell ref="H9:J9"/>
    <mergeCell ref="K9:M9"/>
    <mergeCell ref="N9:P11"/>
    <mergeCell ref="B10:D10"/>
    <mergeCell ref="E10:G10"/>
    <mergeCell ref="H10:J10"/>
    <mergeCell ref="K10:M10"/>
    <mergeCell ref="B11:D11"/>
    <mergeCell ref="E11:G11"/>
    <mergeCell ref="H11:J11"/>
    <mergeCell ref="K11:M11"/>
    <mergeCell ref="A13:M13"/>
    <mergeCell ref="N13:P14"/>
    <mergeCell ref="B14:D14"/>
    <mergeCell ref="E14:G14"/>
    <mergeCell ref="H14:J14"/>
    <mergeCell ref="K14:M14"/>
    <mergeCell ref="B15:D15"/>
    <mergeCell ref="E15:G15"/>
    <mergeCell ref="H15:J15"/>
    <mergeCell ref="K15:M15"/>
    <mergeCell ref="N15:P17"/>
    <mergeCell ref="B16:D16"/>
    <mergeCell ref="E16:G16"/>
    <mergeCell ref="H16:J16"/>
    <mergeCell ref="K16:M16"/>
    <mergeCell ref="B17:D17"/>
    <mergeCell ref="E17:G17"/>
    <mergeCell ref="H17:J17"/>
    <mergeCell ref="K17:M17"/>
    <mergeCell ref="A19:D19"/>
    <mergeCell ref="E19:H19"/>
    <mergeCell ref="I19:L19"/>
    <mergeCell ref="M19:P19"/>
    <mergeCell ref="A20:D20"/>
    <mergeCell ref="E20:H20"/>
    <mergeCell ref="I20:L20"/>
    <mergeCell ref="M20:P20"/>
    <mergeCell ref="A22:B22"/>
    <mergeCell ref="C22:P22"/>
  </mergeCells>
  <phoneticPr fontId="1"/>
  <conditionalFormatting sqref="A7:P11 A13:P17 A19:L20">
    <cfRule type="expression" dxfId="3" priority="1">
      <formula>$M$2="令和３年７月以降"</formula>
    </cfRule>
  </conditionalFormatting>
  <dataValidations count="2">
    <dataValidation type="whole" allowBlank="1" showInputMessage="1" showErrorMessage="1" error="１から12までの数字のみを入力してください。" sqref="A9 A15">
      <formula1>0</formula1>
      <formula2>12</formula2>
    </dataValidation>
    <dataValidation type="list" allowBlank="1" showInputMessage="1" showErrorMessage="1" error="ドロップダウンリストから選択してください。" sqref="J3">
      <formula1>$A$1:$A$28</formula1>
    </dataValidation>
  </dataValidations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ドロップダウンリストから選択してください。">
          <x14:formula1>
            <xm:f>マスタ!$A$1:$A$36</xm:f>
          </x14:formula1>
          <xm:sqref>D5</xm:sqref>
        </x14:dataValidation>
        <x14:dataValidation type="list" allowBlank="1" showInputMessage="1" showErrorMessage="1" error="ドロップダウンリストから選択してください。">
          <x14:formula1>
            <xm:f>マスタ!$D$1:$D$2</xm:f>
          </x14:formula1>
          <xm:sqref>S3:S5 M2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Y22"/>
  <sheetViews>
    <sheetView showZeros="0" view="pageBreakPreview" zoomScaleNormal="100" zoomScaleSheetLayoutView="100" workbookViewId="0">
      <selection activeCell="C2" sqref="C2:L2"/>
    </sheetView>
  </sheetViews>
  <sheetFormatPr defaultRowHeight="18.75"/>
  <cols>
    <col min="1" max="16" width="5" style="11" customWidth="1"/>
    <col min="17" max="22" width="5.625" style="11" customWidth="1"/>
    <col min="23" max="23" width="5" style="11" customWidth="1"/>
    <col min="24" max="24" width="4.75" style="11" customWidth="1"/>
    <col min="25" max="25" width="11.375" style="11" hidden="1" customWidth="1"/>
    <col min="26" max="16384" width="9" style="11"/>
  </cols>
  <sheetData>
    <row r="1" spans="1:25" s="3" customFormat="1" ht="23.25" customHeight="1">
      <c r="A1" s="21" t="s">
        <v>5</v>
      </c>
      <c r="B1" s="22"/>
      <c r="C1" s="21" t="s">
        <v>10</v>
      </c>
      <c r="D1" s="23"/>
      <c r="E1" s="23"/>
      <c r="F1" s="23"/>
      <c r="G1" s="23"/>
      <c r="H1" s="23"/>
      <c r="I1" s="23"/>
      <c r="J1" s="23"/>
      <c r="K1" s="23"/>
      <c r="L1" s="22"/>
      <c r="M1" s="24" t="s">
        <v>4</v>
      </c>
      <c r="N1" s="24"/>
      <c r="O1" s="24"/>
      <c r="P1" s="24"/>
      <c r="Q1" s="1"/>
      <c r="R1" s="1"/>
      <c r="S1" s="2"/>
      <c r="T1" s="1"/>
      <c r="U1" s="1"/>
      <c r="Y1" s="4" t="s">
        <v>3</v>
      </c>
    </row>
    <row r="2" spans="1:25" s="3" customFormat="1" ht="24.75" customHeight="1">
      <c r="A2" s="25"/>
      <c r="B2" s="26"/>
      <c r="C2" s="27" t="s">
        <v>51</v>
      </c>
      <c r="D2" s="28"/>
      <c r="E2" s="28"/>
      <c r="F2" s="28"/>
      <c r="G2" s="28"/>
      <c r="H2" s="28"/>
      <c r="I2" s="28"/>
      <c r="J2" s="28"/>
      <c r="K2" s="28"/>
      <c r="L2" s="29"/>
      <c r="M2" s="30" t="s">
        <v>54</v>
      </c>
      <c r="N2" s="30"/>
      <c r="O2" s="30"/>
      <c r="P2" s="30"/>
      <c r="Q2" s="4"/>
      <c r="R2" s="4"/>
      <c r="S2" s="2"/>
      <c r="T2" s="1"/>
      <c r="U2" s="1"/>
      <c r="Y2" s="5">
        <f>IF(OR(M2="令和３年６月以前",M2="令和３年７月以降"),VLOOKUP(D5,マスタ!$A$1:$C$28,3,FALSE),0)</f>
        <v>250000</v>
      </c>
    </row>
    <row r="3" spans="1:25" s="3" customFormat="1" ht="15" customHeight="1">
      <c r="A3" s="6"/>
      <c r="B3" s="7"/>
      <c r="C3" s="7"/>
      <c r="D3" s="7"/>
      <c r="E3" s="7"/>
      <c r="F3" s="7"/>
      <c r="G3" s="6"/>
      <c r="H3" s="6"/>
      <c r="I3" s="6"/>
      <c r="J3" s="8"/>
      <c r="K3" s="8"/>
      <c r="L3" s="8"/>
      <c r="M3" s="8"/>
      <c r="N3" s="8"/>
      <c r="O3" s="8"/>
      <c r="P3" s="8"/>
      <c r="Q3" s="8"/>
      <c r="R3" s="8"/>
      <c r="S3" s="9"/>
      <c r="T3" s="9"/>
      <c r="U3" s="9"/>
      <c r="W3" s="5"/>
    </row>
    <row r="4" spans="1:25" s="3" customFormat="1" ht="23.25" customHeight="1">
      <c r="A4" s="24" t="s">
        <v>0</v>
      </c>
      <c r="B4" s="24"/>
      <c r="C4" s="24"/>
      <c r="D4" s="21" t="s">
        <v>1</v>
      </c>
      <c r="E4" s="23"/>
      <c r="F4" s="23"/>
      <c r="G4" s="23"/>
      <c r="H4" s="23"/>
      <c r="I4" s="23"/>
      <c r="J4" s="23"/>
      <c r="K4" s="23"/>
      <c r="L4" s="23"/>
      <c r="M4" s="22"/>
      <c r="N4" s="8"/>
      <c r="O4" s="8"/>
      <c r="P4" s="8"/>
      <c r="Q4" s="8"/>
      <c r="R4" s="8"/>
      <c r="S4" s="9"/>
      <c r="T4" s="9"/>
      <c r="U4" s="9"/>
      <c r="W4" s="5"/>
    </row>
    <row r="5" spans="1:25" s="3" customFormat="1" ht="23.25" customHeight="1">
      <c r="A5" s="36" t="str">
        <f>_xlfn.IFNA(VLOOKUP(D5,マスタ!$A$1:$C$28,2,FALSE),0)</f>
        <v>通所系</v>
      </c>
      <c r="B5" s="36"/>
      <c r="C5" s="36"/>
      <c r="D5" s="27" t="s">
        <v>44</v>
      </c>
      <c r="E5" s="28"/>
      <c r="F5" s="28"/>
      <c r="G5" s="28"/>
      <c r="H5" s="28"/>
      <c r="I5" s="28"/>
      <c r="J5" s="28"/>
      <c r="K5" s="28"/>
      <c r="L5" s="28"/>
      <c r="M5" s="29"/>
      <c r="N5" s="8"/>
      <c r="O5" s="8"/>
      <c r="P5" s="8"/>
      <c r="Q5" s="8"/>
      <c r="R5" s="8"/>
      <c r="S5" s="9"/>
      <c r="T5" s="9"/>
      <c r="U5" s="9"/>
      <c r="W5" s="5"/>
    </row>
    <row r="6" spans="1:25" s="3" customFormat="1" ht="14.25" customHeight="1">
      <c r="A6" s="10"/>
      <c r="B6" s="10"/>
      <c r="C6" s="10"/>
      <c r="D6" s="10"/>
      <c r="E6" s="10"/>
    </row>
    <row r="7" spans="1:25" s="3" customFormat="1" ht="26.25" customHeight="1" thickBot="1">
      <c r="A7" s="37" t="s">
        <v>56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1"/>
      <c r="N7" s="31" t="s">
        <v>57</v>
      </c>
      <c r="O7" s="32"/>
      <c r="P7" s="32"/>
    </row>
    <row r="8" spans="1:25" s="3" customFormat="1" ht="23.25" customHeight="1" thickBot="1">
      <c r="A8" s="12" t="s">
        <v>2</v>
      </c>
      <c r="B8" s="34" t="s">
        <v>11</v>
      </c>
      <c r="C8" s="34"/>
      <c r="D8" s="34"/>
      <c r="E8" s="34" t="s">
        <v>12</v>
      </c>
      <c r="F8" s="34"/>
      <c r="G8" s="34"/>
      <c r="H8" s="34" t="s">
        <v>13</v>
      </c>
      <c r="I8" s="34"/>
      <c r="J8" s="34"/>
      <c r="K8" s="34" t="s">
        <v>14</v>
      </c>
      <c r="L8" s="34"/>
      <c r="M8" s="35"/>
      <c r="N8" s="33"/>
      <c r="O8" s="33"/>
      <c r="P8" s="33"/>
    </row>
    <row r="9" spans="1:25" s="3" customFormat="1" ht="23.25" customHeight="1" thickBot="1">
      <c r="A9" s="14">
        <v>1</v>
      </c>
      <c r="B9" s="38">
        <v>123000</v>
      </c>
      <c r="C9" s="38"/>
      <c r="D9" s="38"/>
      <c r="E9" s="38">
        <v>87500</v>
      </c>
      <c r="F9" s="38"/>
      <c r="G9" s="38"/>
      <c r="H9" s="38">
        <v>135000</v>
      </c>
      <c r="I9" s="38"/>
      <c r="J9" s="38"/>
      <c r="K9" s="38"/>
      <c r="L9" s="38"/>
      <c r="M9" s="39"/>
      <c r="N9" s="40">
        <f>SUM(B9:M11)</f>
        <v>1055650</v>
      </c>
      <c r="O9" s="40"/>
      <c r="P9" s="40"/>
    </row>
    <row r="10" spans="1:25" s="3" customFormat="1" ht="23.25" customHeight="1" thickBot="1">
      <c r="A10" s="13">
        <f>IF(A9=0,0,IF(A9=12,1,A9+1))</f>
        <v>2</v>
      </c>
      <c r="B10" s="38">
        <v>133500</v>
      </c>
      <c r="C10" s="38"/>
      <c r="D10" s="38"/>
      <c r="E10" s="38">
        <v>77000</v>
      </c>
      <c r="F10" s="38"/>
      <c r="G10" s="38"/>
      <c r="H10" s="38">
        <v>140000</v>
      </c>
      <c r="I10" s="38"/>
      <c r="J10" s="38"/>
      <c r="K10" s="38"/>
      <c r="L10" s="38"/>
      <c r="M10" s="39"/>
      <c r="N10" s="40"/>
      <c r="O10" s="40"/>
      <c r="P10" s="40"/>
    </row>
    <row r="11" spans="1:25" s="3" customFormat="1" ht="23.25" customHeight="1" thickBot="1">
      <c r="A11" s="13">
        <f>IF(A9=0,0,IF(A9=12,2,IF(A9=11,1,A9+2)))</f>
        <v>3</v>
      </c>
      <c r="B11" s="38">
        <v>147500</v>
      </c>
      <c r="C11" s="38"/>
      <c r="D11" s="38"/>
      <c r="E11" s="38">
        <v>68900</v>
      </c>
      <c r="F11" s="38"/>
      <c r="G11" s="38"/>
      <c r="H11" s="38">
        <v>143250</v>
      </c>
      <c r="I11" s="38"/>
      <c r="J11" s="38"/>
      <c r="K11" s="38"/>
      <c r="L11" s="38"/>
      <c r="M11" s="39"/>
      <c r="N11" s="40"/>
      <c r="O11" s="40"/>
      <c r="P11" s="40"/>
    </row>
    <row r="12" spans="1:25" s="3" customFormat="1" ht="14.25" customHeight="1">
      <c r="A12" s="10"/>
      <c r="B12" s="10"/>
      <c r="C12" s="10"/>
      <c r="D12" s="10"/>
      <c r="E12" s="10"/>
      <c r="F12" s="4"/>
      <c r="G12" s="4"/>
      <c r="H12" s="4"/>
      <c r="I12" s="4"/>
      <c r="J12" s="4"/>
      <c r="K12" s="4"/>
      <c r="L12" s="4"/>
    </row>
    <row r="13" spans="1:25" s="3" customFormat="1" ht="23.25" customHeight="1" thickBot="1">
      <c r="A13" s="37" t="s">
        <v>15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1"/>
      <c r="N13" s="31" t="s">
        <v>16</v>
      </c>
      <c r="O13" s="32"/>
      <c r="P13" s="32"/>
    </row>
    <row r="14" spans="1:25" s="3" customFormat="1" ht="23.25" customHeight="1" thickBot="1">
      <c r="A14" s="12" t="s">
        <v>2</v>
      </c>
      <c r="B14" s="34" t="s">
        <v>11</v>
      </c>
      <c r="C14" s="34"/>
      <c r="D14" s="34"/>
      <c r="E14" s="34" t="s">
        <v>12</v>
      </c>
      <c r="F14" s="34"/>
      <c r="G14" s="34"/>
      <c r="H14" s="34" t="s">
        <v>13</v>
      </c>
      <c r="I14" s="34"/>
      <c r="J14" s="34"/>
      <c r="K14" s="34" t="s">
        <v>14</v>
      </c>
      <c r="L14" s="34"/>
      <c r="M14" s="35"/>
      <c r="N14" s="33"/>
      <c r="O14" s="33"/>
      <c r="P14" s="33"/>
    </row>
    <row r="15" spans="1:25" s="3" customFormat="1" ht="23.25" customHeight="1" thickBot="1">
      <c r="A15" s="13">
        <f>A9</f>
        <v>1</v>
      </c>
      <c r="B15" s="39">
        <v>114000</v>
      </c>
      <c r="C15" s="41"/>
      <c r="D15" s="42"/>
      <c r="E15" s="39">
        <v>76500</v>
      </c>
      <c r="F15" s="41"/>
      <c r="G15" s="42"/>
      <c r="H15" s="39">
        <v>117500</v>
      </c>
      <c r="I15" s="41"/>
      <c r="J15" s="42"/>
      <c r="K15" s="38"/>
      <c r="L15" s="38"/>
      <c r="M15" s="39"/>
      <c r="N15" s="40">
        <f>SUM(B15:M17)</f>
        <v>918810</v>
      </c>
      <c r="O15" s="40"/>
      <c r="P15" s="40"/>
    </row>
    <row r="16" spans="1:25" s="3" customFormat="1" ht="23.25" customHeight="1" thickBot="1">
      <c r="A16" s="13">
        <f>A10</f>
        <v>2</v>
      </c>
      <c r="B16" s="39">
        <v>126500</v>
      </c>
      <c r="C16" s="41"/>
      <c r="D16" s="42"/>
      <c r="E16" s="39">
        <v>73400</v>
      </c>
      <c r="F16" s="41"/>
      <c r="G16" s="42"/>
      <c r="H16" s="39">
        <v>106570</v>
      </c>
      <c r="I16" s="41"/>
      <c r="J16" s="42"/>
      <c r="K16" s="38"/>
      <c r="L16" s="38"/>
      <c r="M16" s="39"/>
      <c r="N16" s="40"/>
      <c r="O16" s="40"/>
      <c r="P16" s="40"/>
    </row>
    <row r="17" spans="1:23" s="3" customFormat="1" ht="23.25" customHeight="1" thickBot="1">
      <c r="A17" s="13">
        <f>A11</f>
        <v>3</v>
      </c>
      <c r="B17" s="39">
        <v>135000</v>
      </c>
      <c r="C17" s="41"/>
      <c r="D17" s="42"/>
      <c r="E17" s="39">
        <v>72000</v>
      </c>
      <c r="F17" s="41"/>
      <c r="G17" s="42"/>
      <c r="H17" s="39">
        <v>97340</v>
      </c>
      <c r="I17" s="41"/>
      <c r="J17" s="42"/>
      <c r="K17" s="38"/>
      <c r="L17" s="38"/>
      <c r="M17" s="39"/>
      <c r="N17" s="40"/>
      <c r="O17" s="40"/>
      <c r="P17" s="40"/>
    </row>
    <row r="18" spans="1:23" s="3" customFormat="1" ht="14.25" customHeight="1">
      <c r="A18" s="10"/>
      <c r="B18" s="10"/>
      <c r="C18" s="10"/>
      <c r="D18" s="10"/>
      <c r="E18" s="10"/>
    </row>
    <row r="19" spans="1:23" s="3" customFormat="1" ht="45" customHeight="1" thickBot="1">
      <c r="A19" s="45" t="s">
        <v>52</v>
      </c>
      <c r="B19" s="46"/>
      <c r="C19" s="46"/>
      <c r="D19" s="47"/>
      <c r="E19" s="45" t="s">
        <v>53</v>
      </c>
      <c r="F19" s="46"/>
      <c r="G19" s="46"/>
      <c r="H19" s="47"/>
      <c r="I19" s="45" t="s">
        <v>58</v>
      </c>
      <c r="J19" s="46"/>
      <c r="K19" s="46"/>
      <c r="L19" s="47"/>
      <c r="M19" s="48" t="s">
        <v>17</v>
      </c>
      <c r="N19" s="48"/>
      <c r="O19" s="48"/>
      <c r="P19" s="48"/>
      <c r="Q19" s="1"/>
      <c r="R19" s="1"/>
      <c r="S19" s="4"/>
      <c r="T19" s="4"/>
      <c r="U19" s="4"/>
      <c r="W19" s="4"/>
    </row>
    <row r="20" spans="1:23" s="3" customFormat="1" ht="39" customHeight="1" thickBot="1">
      <c r="A20" s="49">
        <f>N9-N15</f>
        <v>136840</v>
      </c>
      <c r="B20" s="50"/>
      <c r="C20" s="50"/>
      <c r="D20" s="51"/>
      <c r="E20" s="49">
        <f>A20*4</f>
        <v>547360</v>
      </c>
      <c r="F20" s="50"/>
      <c r="G20" s="50"/>
      <c r="H20" s="51"/>
      <c r="I20" s="49">
        <f>E20/2</f>
        <v>273680</v>
      </c>
      <c r="J20" s="50"/>
      <c r="K20" s="50"/>
      <c r="L20" s="51"/>
      <c r="M20" s="52">
        <f>IF(I20&lt;0,"支援対象外",(ROUNDDOWN(_xlfn.IFNA(IF(M2="令和３年７月以降",Y2/2,IF(I20&gt;=Y2,Y2,I20)),0),-3)))</f>
        <v>250000</v>
      </c>
      <c r="N20" s="52"/>
      <c r="O20" s="52"/>
      <c r="P20" s="52"/>
      <c r="Q20" s="6"/>
      <c r="R20" s="6"/>
      <c r="S20" s="4"/>
      <c r="T20" s="4"/>
      <c r="U20" s="4"/>
      <c r="W20" s="1"/>
    </row>
    <row r="21" spans="1:23" ht="14.25" customHeight="1"/>
    <row r="22" spans="1:23" ht="45" customHeight="1">
      <c r="A22" s="43" t="s">
        <v>18</v>
      </c>
      <c r="B22" s="43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</row>
  </sheetData>
  <sheetProtection sheet="1" objects="1" scenarios="1"/>
  <mergeCells count="58">
    <mergeCell ref="A1:B1"/>
    <mergeCell ref="C1:L1"/>
    <mergeCell ref="M1:P1"/>
    <mergeCell ref="A2:B2"/>
    <mergeCell ref="C2:L2"/>
    <mergeCell ref="M2:P2"/>
    <mergeCell ref="N7:P8"/>
    <mergeCell ref="B8:D8"/>
    <mergeCell ref="E8:G8"/>
    <mergeCell ref="H8:J8"/>
    <mergeCell ref="K8:M8"/>
    <mergeCell ref="A4:C4"/>
    <mergeCell ref="D4:M4"/>
    <mergeCell ref="A5:C5"/>
    <mergeCell ref="D5:M5"/>
    <mergeCell ref="A7:M7"/>
    <mergeCell ref="B9:D9"/>
    <mergeCell ref="E9:G9"/>
    <mergeCell ref="H9:J9"/>
    <mergeCell ref="K9:M9"/>
    <mergeCell ref="N9:P11"/>
    <mergeCell ref="B10:D10"/>
    <mergeCell ref="E10:G10"/>
    <mergeCell ref="H10:J10"/>
    <mergeCell ref="K10:M10"/>
    <mergeCell ref="B11:D11"/>
    <mergeCell ref="E11:G11"/>
    <mergeCell ref="H11:J11"/>
    <mergeCell ref="K11:M11"/>
    <mergeCell ref="A13:M13"/>
    <mergeCell ref="N13:P14"/>
    <mergeCell ref="B14:D14"/>
    <mergeCell ref="E14:G14"/>
    <mergeCell ref="H14:J14"/>
    <mergeCell ref="K14:M14"/>
    <mergeCell ref="B15:D15"/>
    <mergeCell ref="E15:G15"/>
    <mergeCell ref="H15:J15"/>
    <mergeCell ref="K15:M15"/>
    <mergeCell ref="N15:P17"/>
    <mergeCell ref="B16:D16"/>
    <mergeCell ref="E16:G16"/>
    <mergeCell ref="H16:J16"/>
    <mergeCell ref="K16:M16"/>
    <mergeCell ref="B17:D17"/>
    <mergeCell ref="E17:G17"/>
    <mergeCell ref="H17:J17"/>
    <mergeCell ref="K17:M17"/>
    <mergeCell ref="A19:D19"/>
    <mergeCell ref="E19:H19"/>
    <mergeCell ref="I19:L19"/>
    <mergeCell ref="M19:P19"/>
    <mergeCell ref="A20:D20"/>
    <mergeCell ref="E20:H20"/>
    <mergeCell ref="I20:L20"/>
    <mergeCell ref="M20:P20"/>
    <mergeCell ref="A22:B22"/>
    <mergeCell ref="C22:P22"/>
  </mergeCells>
  <phoneticPr fontId="1"/>
  <conditionalFormatting sqref="A7:P11 A13:P17 A19:L20">
    <cfRule type="expression" dxfId="2" priority="1">
      <formula>$M$2="令和３年７月以降"</formula>
    </cfRule>
  </conditionalFormatting>
  <dataValidations count="2">
    <dataValidation type="list" allowBlank="1" showInputMessage="1" showErrorMessage="1" error="ドロップダウンリストから選択してください。" sqref="J3">
      <formula1>$A$1:$A$28</formula1>
    </dataValidation>
    <dataValidation type="whole" allowBlank="1" showInputMessage="1" showErrorMessage="1" error="１から12までの数字のみを入力してください。" sqref="A9 A15">
      <formula1>0</formula1>
      <formula2>12</formula2>
    </dataValidation>
  </dataValidations>
  <pageMargins left="0.7" right="0.7" top="0.75" bottom="0.75" header="0.3" footer="0.3"/>
  <pageSetup paperSize="9" orientation="portrait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ドロップダウンリストから選択してください。">
          <x14:formula1>
            <xm:f>マスタ!$D$1:$D$2</xm:f>
          </x14:formula1>
          <xm:sqref>S3:S5 M2</xm:sqref>
        </x14:dataValidation>
        <x14:dataValidation type="list" allowBlank="1" showInputMessage="1" showErrorMessage="1" error="ドロップダウンリストから選択してください。">
          <x14:formula1>
            <xm:f>マスタ!$A$1:$A$36</xm:f>
          </x14:formula1>
          <xm:sqref>D5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Y22"/>
  <sheetViews>
    <sheetView showZeros="0" view="pageBreakPreview" zoomScaleNormal="100" zoomScaleSheetLayoutView="100" workbookViewId="0">
      <selection activeCell="C2" sqref="C2:L2"/>
    </sheetView>
  </sheetViews>
  <sheetFormatPr defaultRowHeight="18.75"/>
  <cols>
    <col min="1" max="16" width="5" style="11" customWidth="1"/>
    <col min="17" max="22" width="5.625" style="11" customWidth="1"/>
    <col min="23" max="23" width="5" style="11" customWidth="1"/>
    <col min="24" max="24" width="4.75" style="11" customWidth="1"/>
    <col min="25" max="25" width="11.375" style="11" hidden="1" customWidth="1"/>
    <col min="26" max="16384" width="9" style="11"/>
  </cols>
  <sheetData>
    <row r="1" spans="1:25" s="3" customFormat="1" ht="23.25" customHeight="1">
      <c r="A1" s="21" t="s">
        <v>5</v>
      </c>
      <c r="B1" s="22"/>
      <c r="C1" s="21" t="s">
        <v>10</v>
      </c>
      <c r="D1" s="23"/>
      <c r="E1" s="23"/>
      <c r="F1" s="23"/>
      <c r="G1" s="23"/>
      <c r="H1" s="23"/>
      <c r="I1" s="23"/>
      <c r="J1" s="23"/>
      <c r="K1" s="23"/>
      <c r="L1" s="22"/>
      <c r="M1" s="24" t="s">
        <v>4</v>
      </c>
      <c r="N1" s="24"/>
      <c r="O1" s="24"/>
      <c r="P1" s="24"/>
      <c r="Q1" s="1"/>
      <c r="R1" s="1"/>
      <c r="S1" s="2"/>
      <c r="T1" s="1"/>
      <c r="U1" s="1"/>
      <c r="Y1" s="4" t="s">
        <v>3</v>
      </c>
    </row>
    <row r="2" spans="1:25" s="3" customFormat="1" ht="24.75" customHeight="1">
      <c r="A2" s="25"/>
      <c r="B2" s="26"/>
      <c r="C2" s="27" t="s">
        <v>60</v>
      </c>
      <c r="D2" s="28"/>
      <c r="E2" s="28"/>
      <c r="F2" s="28"/>
      <c r="G2" s="28"/>
      <c r="H2" s="28"/>
      <c r="I2" s="28"/>
      <c r="J2" s="28"/>
      <c r="K2" s="28"/>
      <c r="L2" s="29"/>
      <c r="M2" s="30" t="s">
        <v>54</v>
      </c>
      <c r="N2" s="30"/>
      <c r="O2" s="30"/>
      <c r="P2" s="30"/>
      <c r="Q2" s="4"/>
      <c r="R2" s="4"/>
      <c r="S2" s="2"/>
      <c r="T2" s="1"/>
      <c r="U2" s="1"/>
      <c r="Y2" s="5">
        <f>IF(OR(M2="令和３年６月以前",M2="令和３年７月以降"),VLOOKUP(D5,マスタ!$A$1:$C$28,3,FALSE),0)</f>
        <v>100000</v>
      </c>
    </row>
    <row r="3" spans="1:25" s="3" customFormat="1" ht="15" customHeight="1">
      <c r="A3" s="6"/>
      <c r="B3" s="7"/>
      <c r="C3" s="7"/>
      <c r="D3" s="7"/>
      <c r="E3" s="7"/>
      <c r="F3" s="7"/>
      <c r="G3" s="6"/>
      <c r="H3" s="6"/>
      <c r="I3" s="6"/>
      <c r="J3" s="8"/>
      <c r="K3" s="8"/>
      <c r="L3" s="8"/>
      <c r="M3" s="8"/>
      <c r="N3" s="8"/>
      <c r="O3" s="8"/>
      <c r="P3" s="8"/>
      <c r="Q3" s="8"/>
      <c r="R3" s="8"/>
      <c r="S3" s="9"/>
      <c r="T3" s="9"/>
      <c r="U3" s="9"/>
      <c r="W3" s="5"/>
    </row>
    <row r="4" spans="1:25" s="3" customFormat="1" ht="23.25" customHeight="1">
      <c r="A4" s="24" t="s">
        <v>0</v>
      </c>
      <c r="B4" s="24"/>
      <c r="C4" s="24"/>
      <c r="D4" s="21" t="s">
        <v>1</v>
      </c>
      <c r="E4" s="23"/>
      <c r="F4" s="23"/>
      <c r="G4" s="23"/>
      <c r="H4" s="23"/>
      <c r="I4" s="23"/>
      <c r="J4" s="23"/>
      <c r="K4" s="23"/>
      <c r="L4" s="23"/>
      <c r="M4" s="22"/>
      <c r="N4" s="8"/>
      <c r="O4" s="8"/>
      <c r="P4" s="8"/>
      <c r="Q4" s="8"/>
      <c r="R4" s="8"/>
      <c r="S4" s="9"/>
      <c r="T4" s="9"/>
      <c r="U4" s="9"/>
      <c r="W4" s="5"/>
    </row>
    <row r="5" spans="1:25" s="3" customFormat="1" ht="23.25" customHeight="1">
      <c r="A5" s="36" t="str">
        <f>_xlfn.IFNA(VLOOKUP(D5,マスタ!$A$1:$C$28,2,FALSE),0)</f>
        <v>訪問系</v>
      </c>
      <c r="B5" s="36"/>
      <c r="C5" s="36"/>
      <c r="D5" s="27" t="s">
        <v>19</v>
      </c>
      <c r="E5" s="28"/>
      <c r="F5" s="28"/>
      <c r="G5" s="28"/>
      <c r="H5" s="28"/>
      <c r="I5" s="28"/>
      <c r="J5" s="28"/>
      <c r="K5" s="28"/>
      <c r="L5" s="28"/>
      <c r="M5" s="29"/>
      <c r="N5" s="8"/>
      <c r="O5" s="8"/>
      <c r="P5" s="8"/>
      <c r="Q5" s="8"/>
      <c r="R5" s="8"/>
      <c r="S5" s="9"/>
      <c r="T5" s="9"/>
      <c r="U5" s="9"/>
      <c r="W5" s="5"/>
    </row>
    <row r="6" spans="1:25" s="3" customFormat="1" ht="14.25" customHeight="1">
      <c r="A6" s="10"/>
      <c r="B6" s="10"/>
      <c r="C6" s="10"/>
      <c r="D6" s="10"/>
      <c r="E6" s="10"/>
    </row>
    <row r="7" spans="1:25" s="3" customFormat="1" ht="26.25" customHeight="1" thickBot="1">
      <c r="A7" s="37" t="s">
        <v>56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1"/>
      <c r="N7" s="31" t="s">
        <v>57</v>
      </c>
      <c r="O7" s="32"/>
      <c r="P7" s="32"/>
    </row>
    <row r="8" spans="1:25" s="3" customFormat="1" ht="23.25" customHeight="1" thickBot="1">
      <c r="A8" s="12" t="s">
        <v>2</v>
      </c>
      <c r="B8" s="34" t="s">
        <v>11</v>
      </c>
      <c r="C8" s="34"/>
      <c r="D8" s="34"/>
      <c r="E8" s="34" t="s">
        <v>12</v>
      </c>
      <c r="F8" s="34"/>
      <c r="G8" s="34"/>
      <c r="H8" s="34" t="s">
        <v>13</v>
      </c>
      <c r="I8" s="34"/>
      <c r="J8" s="34"/>
      <c r="K8" s="34" t="s">
        <v>14</v>
      </c>
      <c r="L8" s="34"/>
      <c r="M8" s="35"/>
      <c r="N8" s="33"/>
      <c r="O8" s="33"/>
      <c r="P8" s="33"/>
    </row>
    <row r="9" spans="1:25" s="3" customFormat="1" ht="23.25" customHeight="1" thickBot="1">
      <c r="A9" s="14">
        <v>3</v>
      </c>
      <c r="B9" s="38">
        <v>13670</v>
      </c>
      <c r="C9" s="38"/>
      <c r="D9" s="38"/>
      <c r="E9" s="38"/>
      <c r="F9" s="38"/>
      <c r="G9" s="38"/>
      <c r="H9" s="38">
        <v>14657</v>
      </c>
      <c r="I9" s="38"/>
      <c r="J9" s="38"/>
      <c r="K9" s="38"/>
      <c r="L9" s="38"/>
      <c r="M9" s="39"/>
      <c r="N9" s="40">
        <f>SUM(B9:M11)</f>
        <v>75947</v>
      </c>
      <c r="O9" s="40"/>
      <c r="P9" s="40"/>
    </row>
    <row r="10" spans="1:25" s="3" customFormat="1" ht="23.25" customHeight="1" thickBot="1">
      <c r="A10" s="13">
        <f>IF(A9=0,0,IF(A9=12,1,A9+1))</f>
        <v>4</v>
      </c>
      <c r="B10" s="38">
        <v>11564</v>
      </c>
      <c r="C10" s="38"/>
      <c r="D10" s="38"/>
      <c r="E10" s="38"/>
      <c r="F10" s="38"/>
      <c r="G10" s="38"/>
      <c r="H10" s="38">
        <v>12650</v>
      </c>
      <c r="I10" s="38"/>
      <c r="J10" s="38"/>
      <c r="K10" s="38"/>
      <c r="L10" s="38"/>
      <c r="M10" s="39"/>
      <c r="N10" s="40"/>
      <c r="O10" s="40"/>
      <c r="P10" s="40"/>
    </row>
    <row r="11" spans="1:25" s="3" customFormat="1" ht="23.25" customHeight="1" thickBot="1">
      <c r="A11" s="13">
        <f>IF(A9=0,0,IF(A9=12,2,IF(A9=11,1,A9+2)))</f>
        <v>5</v>
      </c>
      <c r="B11" s="38">
        <v>9856</v>
      </c>
      <c r="C11" s="38"/>
      <c r="D11" s="38"/>
      <c r="E11" s="38"/>
      <c r="F11" s="38"/>
      <c r="G11" s="38"/>
      <c r="H11" s="38">
        <v>13550</v>
      </c>
      <c r="I11" s="38"/>
      <c r="J11" s="38"/>
      <c r="K11" s="38"/>
      <c r="L11" s="38"/>
      <c r="M11" s="39"/>
      <c r="N11" s="40"/>
      <c r="O11" s="40"/>
      <c r="P11" s="40"/>
    </row>
    <row r="12" spans="1:25" s="3" customFormat="1" ht="14.25" customHeight="1">
      <c r="A12" s="10"/>
      <c r="B12" s="10"/>
      <c r="C12" s="10"/>
      <c r="D12" s="10"/>
      <c r="E12" s="10"/>
      <c r="F12" s="4"/>
      <c r="G12" s="4"/>
      <c r="H12" s="4"/>
      <c r="I12" s="4"/>
      <c r="J12" s="4"/>
      <c r="K12" s="4"/>
      <c r="L12" s="4"/>
    </row>
    <row r="13" spans="1:25" s="3" customFormat="1" ht="23.25" customHeight="1" thickBot="1">
      <c r="A13" s="37" t="s">
        <v>15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1"/>
      <c r="N13" s="31" t="s">
        <v>16</v>
      </c>
      <c r="O13" s="32"/>
      <c r="P13" s="32"/>
    </row>
    <row r="14" spans="1:25" s="3" customFormat="1" ht="23.25" customHeight="1" thickBot="1">
      <c r="A14" s="12" t="s">
        <v>2</v>
      </c>
      <c r="B14" s="34" t="s">
        <v>11</v>
      </c>
      <c r="C14" s="34"/>
      <c r="D14" s="34"/>
      <c r="E14" s="34" t="s">
        <v>12</v>
      </c>
      <c r="F14" s="34"/>
      <c r="G14" s="34"/>
      <c r="H14" s="34" t="s">
        <v>13</v>
      </c>
      <c r="I14" s="34"/>
      <c r="J14" s="34"/>
      <c r="K14" s="34" t="s">
        <v>14</v>
      </c>
      <c r="L14" s="34"/>
      <c r="M14" s="35"/>
      <c r="N14" s="33"/>
      <c r="O14" s="33"/>
      <c r="P14" s="33"/>
    </row>
    <row r="15" spans="1:25" s="3" customFormat="1" ht="23.25" customHeight="1" thickBot="1">
      <c r="A15" s="13">
        <f>A9</f>
        <v>3</v>
      </c>
      <c r="B15" s="39">
        <v>10650</v>
      </c>
      <c r="C15" s="41"/>
      <c r="D15" s="42"/>
      <c r="E15" s="39"/>
      <c r="F15" s="41"/>
      <c r="G15" s="42"/>
      <c r="H15" s="39">
        <v>12764</v>
      </c>
      <c r="I15" s="41"/>
      <c r="J15" s="42"/>
      <c r="K15" s="38"/>
      <c r="L15" s="38"/>
      <c r="M15" s="39"/>
      <c r="N15" s="40">
        <f>SUM(B15:M17)</f>
        <v>60214</v>
      </c>
      <c r="O15" s="40"/>
      <c r="P15" s="40"/>
    </row>
    <row r="16" spans="1:25" s="3" customFormat="1" ht="23.25" customHeight="1" thickBot="1">
      <c r="A16" s="13">
        <f>A10</f>
        <v>4</v>
      </c>
      <c r="B16" s="39">
        <v>8560</v>
      </c>
      <c r="C16" s="41"/>
      <c r="D16" s="42"/>
      <c r="E16" s="39"/>
      <c r="F16" s="41"/>
      <c r="G16" s="42"/>
      <c r="H16" s="39">
        <v>8650</v>
      </c>
      <c r="I16" s="41"/>
      <c r="J16" s="42"/>
      <c r="K16" s="38"/>
      <c r="L16" s="38"/>
      <c r="M16" s="39"/>
      <c r="N16" s="40"/>
      <c r="O16" s="40"/>
      <c r="P16" s="40"/>
    </row>
    <row r="17" spans="1:23" s="3" customFormat="1" ht="23.25" customHeight="1" thickBot="1">
      <c r="A17" s="13">
        <f>A11</f>
        <v>5</v>
      </c>
      <c r="B17" s="39">
        <v>7840</v>
      </c>
      <c r="C17" s="41"/>
      <c r="D17" s="42"/>
      <c r="E17" s="39"/>
      <c r="F17" s="41"/>
      <c r="G17" s="42"/>
      <c r="H17" s="39">
        <v>11750</v>
      </c>
      <c r="I17" s="41"/>
      <c r="J17" s="42"/>
      <c r="K17" s="38"/>
      <c r="L17" s="38"/>
      <c r="M17" s="39"/>
      <c r="N17" s="40"/>
      <c r="O17" s="40"/>
      <c r="P17" s="40"/>
    </row>
    <row r="18" spans="1:23" s="3" customFormat="1" ht="14.25" customHeight="1">
      <c r="A18" s="10"/>
      <c r="B18" s="10"/>
      <c r="C18" s="10"/>
      <c r="D18" s="10"/>
      <c r="E18" s="10"/>
    </row>
    <row r="19" spans="1:23" s="3" customFormat="1" ht="45" customHeight="1" thickBot="1">
      <c r="A19" s="45" t="s">
        <v>52</v>
      </c>
      <c r="B19" s="46"/>
      <c r="C19" s="46"/>
      <c r="D19" s="47"/>
      <c r="E19" s="45" t="s">
        <v>53</v>
      </c>
      <c r="F19" s="46"/>
      <c r="G19" s="46"/>
      <c r="H19" s="47"/>
      <c r="I19" s="45" t="s">
        <v>58</v>
      </c>
      <c r="J19" s="46"/>
      <c r="K19" s="46"/>
      <c r="L19" s="47"/>
      <c r="M19" s="48" t="s">
        <v>17</v>
      </c>
      <c r="N19" s="48"/>
      <c r="O19" s="48"/>
      <c r="P19" s="48"/>
      <c r="Q19" s="1"/>
      <c r="R19" s="1"/>
      <c r="S19" s="4"/>
      <c r="T19" s="4"/>
      <c r="U19" s="4"/>
      <c r="W19" s="4"/>
    </row>
    <row r="20" spans="1:23" s="3" customFormat="1" ht="39" customHeight="1" thickBot="1">
      <c r="A20" s="49">
        <f>N9-N15</f>
        <v>15733</v>
      </c>
      <c r="B20" s="50"/>
      <c r="C20" s="50"/>
      <c r="D20" s="51"/>
      <c r="E20" s="49">
        <f>A20*4</f>
        <v>62932</v>
      </c>
      <c r="F20" s="50"/>
      <c r="G20" s="50"/>
      <c r="H20" s="51"/>
      <c r="I20" s="49">
        <f>E20/2</f>
        <v>31466</v>
      </c>
      <c r="J20" s="50"/>
      <c r="K20" s="50"/>
      <c r="L20" s="51"/>
      <c r="M20" s="52">
        <f>IF(I20&lt;0,"支援対象外",(ROUNDDOWN(_xlfn.IFNA(IF(M2="令和３年７月以降",Y2/2,IF(I20&gt;=Y2,Y2,I20)),0),-3)))</f>
        <v>31000</v>
      </c>
      <c r="N20" s="52"/>
      <c r="O20" s="52"/>
      <c r="P20" s="52"/>
      <c r="Q20" s="6"/>
      <c r="R20" s="6"/>
      <c r="S20" s="4"/>
      <c r="T20" s="4"/>
      <c r="U20" s="4"/>
      <c r="W20" s="1"/>
    </row>
    <row r="21" spans="1:23" ht="14.25" customHeight="1"/>
    <row r="22" spans="1:23" ht="45" customHeight="1">
      <c r="A22" s="43" t="s">
        <v>18</v>
      </c>
      <c r="B22" s="43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</row>
  </sheetData>
  <sheetProtection sheet="1" objects="1" scenarios="1"/>
  <mergeCells count="58">
    <mergeCell ref="A1:B1"/>
    <mergeCell ref="C1:L1"/>
    <mergeCell ref="M1:P1"/>
    <mergeCell ref="A2:B2"/>
    <mergeCell ref="C2:L2"/>
    <mergeCell ref="M2:P2"/>
    <mergeCell ref="N7:P8"/>
    <mergeCell ref="B8:D8"/>
    <mergeCell ref="E8:G8"/>
    <mergeCell ref="H8:J8"/>
    <mergeCell ref="K8:M8"/>
    <mergeCell ref="A4:C4"/>
    <mergeCell ref="D4:M4"/>
    <mergeCell ref="A5:C5"/>
    <mergeCell ref="D5:M5"/>
    <mergeCell ref="A7:M7"/>
    <mergeCell ref="B9:D9"/>
    <mergeCell ref="E9:G9"/>
    <mergeCell ref="H9:J9"/>
    <mergeCell ref="K9:M9"/>
    <mergeCell ref="N9:P11"/>
    <mergeCell ref="B10:D10"/>
    <mergeCell ref="E10:G10"/>
    <mergeCell ref="H10:J10"/>
    <mergeCell ref="K10:M10"/>
    <mergeCell ref="B11:D11"/>
    <mergeCell ref="E11:G11"/>
    <mergeCell ref="H11:J11"/>
    <mergeCell ref="K11:M11"/>
    <mergeCell ref="A13:M13"/>
    <mergeCell ref="N13:P14"/>
    <mergeCell ref="B14:D14"/>
    <mergeCell ref="E14:G14"/>
    <mergeCell ref="H14:J14"/>
    <mergeCell ref="K14:M14"/>
    <mergeCell ref="B15:D15"/>
    <mergeCell ref="E15:G15"/>
    <mergeCell ref="H15:J15"/>
    <mergeCell ref="K15:M15"/>
    <mergeCell ref="N15:P17"/>
    <mergeCell ref="B16:D16"/>
    <mergeCell ref="E16:G16"/>
    <mergeCell ref="H16:J16"/>
    <mergeCell ref="K16:M16"/>
    <mergeCell ref="B17:D17"/>
    <mergeCell ref="E17:G17"/>
    <mergeCell ref="H17:J17"/>
    <mergeCell ref="K17:M17"/>
    <mergeCell ref="A19:D19"/>
    <mergeCell ref="E19:H19"/>
    <mergeCell ref="I19:L19"/>
    <mergeCell ref="M19:P19"/>
    <mergeCell ref="A20:D20"/>
    <mergeCell ref="E20:H20"/>
    <mergeCell ref="I20:L20"/>
    <mergeCell ref="M20:P20"/>
    <mergeCell ref="A22:B22"/>
    <mergeCell ref="C22:P22"/>
  </mergeCells>
  <phoneticPr fontId="1"/>
  <conditionalFormatting sqref="A7:P11 A13:P17 A19:L20">
    <cfRule type="expression" dxfId="1" priority="1">
      <formula>$M$2="令和３年７月以降"</formula>
    </cfRule>
  </conditionalFormatting>
  <dataValidations count="2">
    <dataValidation type="list" allowBlank="1" showInputMessage="1" showErrorMessage="1" error="ドロップダウンリストから選択してください。" sqref="J3">
      <formula1>$A$1:$A$28</formula1>
    </dataValidation>
    <dataValidation type="whole" allowBlank="1" showInputMessage="1" showErrorMessage="1" error="１から12までの数字のみを入力してください。" sqref="A9 A15">
      <formula1>0</formula1>
      <formula2>12</formula2>
    </dataValidation>
  </dataValidations>
  <pageMargins left="0.7" right="0.7" top="0.75" bottom="0.75" header="0.3" footer="0.3"/>
  <pageSetup paperSize="9" orientation="portrait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ドロップダウンリストから選択してください。">
          <x14:formula1>
            <xm:f>マスタ!$D$1:$D$2</xm:f>
          </x14:formula1>
          <xm:sqref>S3:S5 M2</xm:sqref>
        </x14:dataValidation>
        <x14:dataValidation type="list" allowBlank="1" showInputMessage="1" showErrorMessage="1" error="ドロップダウンリストから選択してください。">
          <x14:formula1>
            <xm:f>マスタ!$A$1:$A$36</xm:f>
          </x14:formula1>
          <xm:sqref>D5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Y22"/>
  <sheetViews>
    <sheetView showZeros="0" view="pageBreakPreview" zoomScaleNormal="100" zoomScaleSheetLayoutView="100" workbookViewId="0">
      <selection activeCell="C2" sqref="C2:L2"/>
    </sheetView>
  </sheetViews>
  <sheetFormatPr defaultRowHeight="18.75"/>
  <cols>
    <col min="1" max="16" width="5" style="11" customWidth="1"/>
    <col min="17" max="22" width="5.625" style="11" customWidth="1"/>
    <col min="23" max="23" width="5" style="11" customWidth="1"/>
    <col min="24" max="24" width="4.75" style="11" customWidth="1"/>
    <col min="25" max="25" width="11.375" style="11" hidden="1" customWidth="1"/>
    <col min="26" max="16384" width="9" style="11"/>
  </cols>
  <sheetData>
    <row r="1" spans="1:25" s="3" customFormat="1" ht="23.25" customHeight="1">
      <c r="A1" s="21" t="s">
        <v>5</v>
      </c>
      <c r="B1" s="22"/>
      <c r="C1" s="21" t="s">
        <v>10</v>
      </c>
      <c r="D1" s="23"/>
      <c r="E1" s="23"/>
      <c r="F1" s="23"/>
      <c r="G1" s="23"/>
      <c r="H1" s="23"/>
      <c r="I1" s="23"/>
      <c r="J1" s="23"/>
      <c r="K1" s="23"/>
      <c r="L1" s="22"/>
      <c r="M1" s="24" t="s">
        <v>4</v>
      </c>
      <c r="N1" s="24"/>
      <c r="O1" s="24"/>
      <c r="P1" s="24"/>
      <c r="Q1" s="1"/>
      <c r="R1" s="1"/>
      <c r="S1" s="2"/>
      <c r="T1" s="1"/>
      <c r="U1" s="1"/>
      <c r="Y1" s="4" t="s">
        <v>3</v>
      </c>
    </row>
    <row r="2" spans="1:25" s="3" customFormat="1" ht="24.75" customHeight="1">
      <c r="A2" s="25"/>
      <c r="B2" s="26"/>
      <c r="C2" s="27" t="s">
        <v>62</v>
      </c>
      <c r="D2" s="28"/>
      <c r="E2" s="28"/>
      <c r="F2" s="28"/>
      <c r="G2" s="28"/>
      <c r="H2" s="28"/>
      <c r="I2" s="28"/>
      <c r="J2" s="28"/>
      <c r="K2" s="28"/>
      <c r="L2" s="29"/>
      <c r="M2" s="30" t="s">
        <v>55</v>
      </c>
      <c r="N2" s="30"/>
      <c r="O2" s="30"/>
      <c r="P2" s="30"/>
      <c r="Q2" s="4"/>
      <c r="R2" s="4"/>
      <c r="S2" s="2"/>
      <c r="T2" s="1"/>
      <c r="U2" s="1"/>
      <c r="Y2" s="5">
        <f>IF(OR(M2="令和３年６月以前",M2="令和３年７月以降"),VLOOKUP(D5,マスタ!$A$1:$C$28,3,FALSE),0)</f>
        <v>300000</v>
      </c>
    </row>
    <row r="3" spans="1:25" s="3" customFormat="1" ht="15" customHeight="1">
      <c r="A3" s="6"/>
      <c r="B3" s="7"/>
      <c r="C3" s="7"/>
      <c r="D3" s="7"/>
      <c r="E3" s="7"/>
      <c r="F3" s="7"/>
      <c r="G3" s="6"/>
      <c r="H3" s="6"/>
      <c r="I3" s="6"/>
      <c r="J3" s="8"/>
      <c r="K3" s="8"/>
      <c r="L3" s="8"/>
      <c r="M3" s="8"/>
      <c r="N3" s="8"/>
      <c r="O3" s="8"/>
      <c r="P3" s="8"/>
      <c r="Q3" s="8"/>
      <c r="R3" s="8"/>
      <c r="S3" s="9"/>
      <c r="T3" s="9"/>
      <c r="U3" s="9"/>
      <c r="W3" s="5"/>
    </row>
    <row r="4" spans="1:25" s="3" customFormat="1" ht="23.25" customHeight="1">
      <c r="A4" s="24" t="s">
        <v>0</v>
      </c>
      <c r="B4" s="24"/>
      <c r="C4" s="24"/>
      <c r="D4" s="21" t="s">
        <v>1</v>
      </c>
      <c r="E4" s="23"/>
      <c r="F4" s="23"/>
      <c r="G4" s="23"/>
      <c r="H4" s="23"/>
      <c r="I4" s="23"/>
      <c r="J4" s="23"/>
      <c r="K4" s="23"/>
      <c r="L4" s="23"/>
      <c r="M4" s="22"/>
      <c r="N4" s="8"/>
      <c r="O4" s="8"/>
      <c r="P4" s="8"/>
      <c r="Q4" s="8"/>
      <c r="R4" s="8"/>
      <c r="S4" s="9"/>
      <c r="T4" s="9"/>
      <c r="U4" s="9"/>
      <c r="W4" s="5"/>
    </row>
    <row r="5" spans="1:25" s="3" customFormat="1" ht="23.25" customHeight="1">
      <c r="A5" s="36" t="str">
        <f>_xlfn.IFNA(VLOOKUP(D5,マスタ!$A$1:$C$28,2,FALSE),0)</f>
        <v>グループホーム</v>
      </c>
      <c r="B5" s="36"/>
      <c r="C5" s="36"/>
      <c r="D5" s="27" t="s">
        <v>47</v>
      </c>
      <c r="E5" s="28"/>
      <c r="F5" s="28"/>
      <c r="G5" s="28"/>
      <c r="H5" s="28"/>
      <c r="I5" s="28"/>
      <c r="J5" s="28"/>
      <c r="K5" s="28"/>
      <c r="L5" s="28"/>
      <c r="M5" s="29"/>
      <c r="N5" s="8"/>
      <c r="O5" s="8"/>
      <c r="P5" s="8"/>
      <c r="Q5" s="8"/>
      <c r="R5" s="8"/>
      <c r="S5" s="9"/>
      <c r="T5" s="9"/>
      <c r="U5" s="9"/>
      <c r="W5" s="5"/>
    </row>
    <row r="6" spans="1:25" s="3" customFormat="1" ht="14.25" customHeight="1">
      <c r="A6" s="10"/>
      <c r="B6" s="10"/>
      <c r="C6" s="10"/>
      <c r="D6" s="10"/>
      <c r="E6" s="10"/>
    </row>
    <row r="7" spans="1:25" s="3" customFormat="1" ht="26.25" customHeight="1" thickBot="1">
      <c r="A7" s="37" t="s">
        <v>56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1"/>
      <c r="N7" s="31" t="s">
        <v>57</v>
      </c>
      <c r="O7" s="32"/>
      <c r="P7" s="32"/>
    </row>
    <row r="8" spans="1:25" s="3" customFormat="1" ht="23.25" customHeight="1" thickBot="1">
      <c r="A8" s="12" t="s">
        <v>2</v>
      </c>
      <c r="B8" s="34" t="s">
        <v>11</v>
      </c>
      <c r="C8" s="34"/>
      <c r="D8" s="34"/>
      <c r="E8" s="34" t="s">
        <v>12</v>
      </c>
      <c r="F8" s="34"/>
      <c r="G8" s="34"/>
      <c r="H8" s="34" t="s">
        <v>13</v>
      </c>
      <c r="I8" s="34"/>
      <c r="J8" s="34"/>
      <c r="K8" s="34" t="s">
        <v>14</v>
      </c>
      <c r="L8" s="34"/>
      <c r="M8" s="35"/>
      <c r="N8" s="33"/>
      <c r="O8" s="33"/>
      <c r="P8" s="33"/>
    </row>
    <row r="9" spans="1:25" s="3" customFormat="1" ht="23.25" customHeight="1" thickBot="1">
      <c r="A9" s="14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9"/>
      <c r="N9" s="40">
        <f>SUM(B9:M11)</f>
        <v>0</v>
      </c>
      <c r="O9" s="40"/>
      <c r="P9" s="40"/>
    </row>
    <row r="10" spans="1:25" s="3" customFormat="1" ht="23.25" customHeight="1" thickBot="1">
      <c r="A10" s="13">
        <f>IF(A9=0,0,IF(A9=12,1,A9+1))</f>
        <v>0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9"/>
      <c r="N10" s="40"/>
      <c r="O10" s="40"/>
      <c r="P10" s="40"/>
    </row>
    <row r="11" spans="1:25" s="3" customFormat="1" ht="23.25" customHeight="1" thickBot="1">
      <c r="A11" s="13">
        <f>IF(A9=0,0,IF(A9=12,2,IF(A9=11,1,A9+2)))</f>
        <v>0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9"/>
      <c r="N11" s="40"/>
      <c r="O11" s="40"/>
      <c r="P11" s="40"/>
    </row>
    <row r="12" spans="1:25" s="3" customFormat="1" ht="14.25" customHeight="1">
      <c r="A12" s="10"/>
      <c r="B12" s="10"/>
      <c r="C12" s="10"/>
      <c r="D12" s="10"/>
      <c r="E12" s="10"/>
      <c r="F12" s="4"/>
      <c r="G12" s="4"/>
      <c r="H12" s="4"/>
      <c r="I12" s="4"/>
      <c r="J12" s="4"/>
      <c r="K12" s="4"/>
      <c r="L12" s="4"/>
    </row>
    <row r="13" spans="1:25" s="3" customFormat="1" ht="23.25" customHeight="1" thickBot="1">
      <c r="A13" s="37" t="s">
        <v>15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1"/>
      <c r="N13" s="31" t="s">
        <v>16</v>
      </c>
      <c r="O13" s="32"/>
      <c r="P13" s="32"/>
    </row>
    <row r="14" spans="1:25" s="3" customFormat="1" ht="23.25" customHeight="1" thickBot="1">
      <c r="A14" s="12" t="s">
        <v>2</v>
      </c>
      <c r="B14" s="34" t="s">
        <v>11</v>
      </c>
      <c r="C14" s="34"/>
      <c r="D14" s="34"/>
      <c r="E14" s="34" t="s">
        <v>12</v>
      </c>
      <c r="F14" s="34"/>
      <c r="G14" s="34"/>
      <c r="H14" s="34" t="s">
        <v>13</v>
      </c>
      <c r="I14" s="34"/>
      <c r="J14" s="34"/>
      <c r="K14" s="34" t="s">
        <v>14</v>
      </c>
      <c r="L14" s="34"/>
      <c r="M14" s="35"/>
      <c r="N14" s="33"/>
      <c r="O14" s="33"/>
      <c r="P14" s="33"/>
    </row>
    <row r="15" spans="1:25" s="3" customFormat="1" ht="23.25" customHeight="1" thickBot="1">
      <c r="A15" s="13">
        <f>A9</f>
        <v>0</v>
      </c>
      <c r="B15" s="39"/>
      <c r="C15" s="41"/>
      <c r="D15" s="42"/>
      <c r="E15" s="39"/>
      <c r="F15" s="41"/>
      <c r="G15" s="42"/>
      <c r="H15" s="39"/>
      <c r="I15" s="41"/>
      <c r="J15" s="42"/>
      <c r="K15" s="38"/>
      <c r="L15" s="38"/>
      <c r="M15" s="39"/>
      <c r="N15" s="40">
        <f>SUM(B15:M17)</f>
        <v>0</v>
      </c>
      <c r="O15" s="40"/>
      <c r="P15" s="40"/>
    </row>
    <row r="16" spans="1:25" s="3" customFormat="1" ht="23.25" customHeight="1" thickBot="1">
      <c r="A16" s="13">
        <f>A10</f>
        <v>0</v>
      </c>
      <c r="B16" s="39"/>
      <c r="C16" s="41"/>
      <c r="D16" s="42"/>
      <c r="E16" s="39"/>
      <c r="F16" s="41"/>
      <c r="G16" s="42"/>
      <c r="H16" s="39"/>
      <c r="I16" s="41"/>
      <c r="J16" s="42"/>
      <c r="K16" s="38"/>
      <c r="L16" s="38"/>
      <c r="M16" s="39"/>
      <c r="N16" s="40"/>
      <c r="O16" s="40"/>
      <c r="P16" s="40"/>
    </row>
    <row r="17" spans="1:23" s="3" customFormat="1" ht="23.25" customHeight="1" thickBot="1">
      <c r="A17" s="13">
        <f>A11</f>
        <v>0</v>
      </c>
      <c r="B17" s="39"/>
      <c r="C17" s="41"/>
      <c r="D17" s="42"/>
      <c r="E17" s="39"/>
      <c r="F17" s="41"/>
      <c r="G17" s="42"/>
      <c r="H17" s="39"/>
      <c r="I17" s="41"/>
      <c r="J17" s="42"/>
      <c r="K17" s="38"/>
      <c r="L17" s="38"/>
      <c r="M17" s="39"/>
      <c r="N17" s="40"/>
      <c r="O17" s="40"/>
      <c r="P17" s="40"/>
    </row>
    <row r="18" spans="1:23" s="3" customFormat="1" ht="14.25" customHeight="1">
      <c r="A18" s="10"/>
      <c r="B18" s="10"/>
      <c r="C18" s="10"/>
      <c r="D18" s="10"/>
      <c r="E18" s="10"/>
    </row>
    <row r="19" spans="1:23" s="3" customFormat="1" ht="45" customHeight="1" thickBot="1">
      <c r="A19" s="45" t="s">
        <v>52</v>
      </c>
      <c r="B19" s="46"/>
      <c r="C19" s="46"/>
      <c r="D19" s="47"/>
      <c r="E19" s="45" t="s">
        <v>53</v>
      </c>
      <c r="F19" s="46"/>
      <c r="G19" s="46"/>
      <c r="H19" s="47"/>
      <c r="I19" s="45" t="s">
        <v>58</v>
      </c>
      <c r="J19" s="46"/>
      <c r="K19" s="46"/>
      <c r="L19" s="47"/>
      <c r="M19" s="48" t="s">
        <v>17</v>
      </c>
      <c r="N19" s="48"/>
      <c r="O19" s="48"/>
      <c r="P19" s="48"/>
      <c r="Q19" s="1"/>
      <c r="R19" s="1"/>
      <c r="S19" s="4"/>
      <c r="T19" s="4"/>
      <c r="U19" s="4"/>
      <c r="W19" s="4"/>
    </row>
    <row r="20" spans="1:23" s="3" customFormat="1" ht="39" customHeight="1" thickBot="1">
      <c r="A20" s="49">
        <f>N9-N15</f>
        <v>0</v>
      </c>
      <c r="B20" s="50"/>
      <c r="C20" s="50"/>
      <c r="D20" s="51"/>
      <c r="E20" s="49">
        <f>A20*4</f>
        <v>0</v>
      </c>
      <c r="F20" s="50"/>
      <c r="G20" s="50"/>
      <c r="H20" s="51"/>
      <c r="I20" s="49">
        <f>E20/2</f>
        <v>0</v>
      </c>
      <c r="J20" s="50"/>
      <c r="K20" s="50"/>
      <c r="L20" s="51"/>
      <c r="M20" s="52">
        <f>IF(I20&lt;0,"支援対象外",(ROUNDDOWN(_xlfn.IFNA(IF(M2="令和３年７月以降",Y2/2,IF(I20&gt;=Y2,Y2,I20)),0),-3)))</f>
        <v>150000</v>
      </c>
      <c r="N20" s="52"/>
      <c r="O20" s="52"/>
      <c r="P20" s="52"/>
      <c r="Q20" s="6"/>
      <c r="R20" s="6"/>
      <c r="S20" s="4"/>
      <c r="T20" s="4"/>
      <c r="U20" s="4"/>
      <c r="W20" s="1"/>
    </row>
    <row r="21" spans="1:23" ht="14.25" customHeight="1"/>
    <row r="22" spans="1:23" ht="45" customHeight="1">
      <c r="A22" s="43" t="s">
        <v>18</v>
      </c>
      <c r="B22" s="43"/>
      <c r="C22" s="53" t="s">
        <v>61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</row>
  </sheetData>
  <sheetProtection sheet="1" objects="1" scenarios="1"/>
  <mergeCells count="58">
    <mergeCell ref="A1:B1"/>
    <mergeCell ref="C1:L1"/>
    <mergeCell ref="M1:P1"/>
    <mergeCell ref="A2:B2"/>
    <mergeCell ref="C2:L2"/>
    <mergeCell ref="M2:P2"/>
    <mergeCell ref="N7:P8"/>
    <mergeCell ref="B8:D8"/>
    <mergeCell ref="E8:G8"/>
    <mergeCell ref="H8:J8"/>
    <mergeCell ref="K8:M8"/>
    <mergeCell ref="A4:C4"/>
    <mergeCell ref="D4:M4"/>
    <mergeCell ref="A5:C5"/>
    <mergeCell ref="D5:M5"/>
    <mergeCell ref="A7:M7"/>
    <mergeCell ref="B9:D9"/>
    <mergeCell ref="E9:G9"/>
    <mergeCell ref="H9:J9"/>
    <mergeCell ref="K9:M9"/>
    <mergeCell ref="N9:P11"/>
    <mergeCell ref="B10:D10"/>
    <mergeCell ref="E10:G10"/>
    <mergeCell ref="H10:J10"/>
    <mergeCell ref="K10:M10"/>
    <mergeCell ref="B11:D11"/>
    <mergeCell ref="E11:G11"/>
    <mergeCell ref="H11:J11"/>
    <mergeCell ref="K11:M11"/>
    <mergeCell ref="A13:M13"/>
    <mergeCell ref="N13:P14"/>
    <mergeCell ref="B14:D14"/>
    <mergeCell ref="E14:G14"/>
    <mergeCell ref="H14:J14"/>
    <mergeCell ref="K14:M14"/>
    <mergeCell ref="B15:D15"/>
    <mergeCell ref="E15:G15"/>
    <mergeCell ref="H15:J15"/>
    <mergeCell ref="K15:M15"/>
    <mergeCell ref="N15:P17"/>
    <mergeCell ref="B16:D16"/>
    <mergeCell ref="E16:G16"/>
    <mergeCell ref="H16:J16"/>
    <mergeCell ref="K16:M16"/>
    <mergeCell ref="B17:D17"/>
    <mergeCell ref="E17:G17"/>
    <mergeCell ref="H17:J17"/>
    <mergeCell ref="K17:M17"/>
    <mergeCell ref="A19:D19"/>
    <mergeCell ref="E19:H19"/>
    <mergeCell ref="I19:L19"/>
    <mergeCell ref="M19:P19"/>
    <mergeCell ref="A20:D20"/>
    <mergeCell ref="E20:H20"/>
    <mergeCell ref="I20:L20"/>
    <mergeCell ref="M20:P20"/>
    <mergeCell ref="A22:B22"/>
    <mergeCell ref="C22:P22"/>
  </mergeCells>
  <phoneticPr fontId="1"/>
  <conditionalFormatting sqref="A7:P11 A13:P17 A19:L20">
    <cfRule type="expression" dxfId="0" priority="1">
      <formula>$M$2="令和３年７月以降"</formula>
    </cfRule>
  </conditionalFormatting>
  <dataValidations count="2">
    <dataValidation type="list" allowBlank="1" showInputMessage="1" showErrorMessage="1" error="ドロップダウンリストから選択してください。" sqref="J3">
      <formula1>$A$1:$A$28</formula1>
    </dataValidation>
    <dataValidation type="whole" allowBlank="1" showInputMessage="1" showErrorMessage="1" error="１から12までの数字のみを入力してください。" sqref="A9 A15">
      <formula1>0</formula1>
      <formula2>12</formula2>
    </dataValidation>
  </dataValidations>
  <pageMargins left="0.7" right="0.7" top="0.75" bottom="0.75" header="0.3" footer="0.3"/>
  <pageSetup paperSize="9" orientation="portrait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ドロップダウンリストから選択してください。">
          <x14:formula1>
            <xm:f>マスタ!$D$1:$D$2</xm:f>
          </x14:formula1>
          <xm:sqref>S3:S5 M2</xm:sqref>
        </x14:dataValidation>
        <x14:dataValidation type="list" allowBlank="1" showInputMessage="1" showErrorMessage="1" error="ドロップダウンリストから選択してください。">
          <x14:formula1>
            <xm:f>マスタ!$A$1:$A$36</xm:f>
          </x14:formula1>
          <xm:sqref>D5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D28"/>
  <sheetViews>
    <sheetView workbookViewId="0">
      <selection activeCell="B27" sqref="B27"/>
    </sheetView>
  </sheetViews>
  <sheetFormatPr defaultRowHeight="18.75"/>
  <cols>
    <col min="1" max="1" width="44.875" style="15" customWidth="1"/>
    <col min="2" max="2" width="15.375" style="15" customWidth="1"/>
    <col min="3" max="3" width="13.375" style="16" customWidth="1"/>
    <col min="4" max="4" width="18" style="15" customWidth="1"/>
    <col min="5" max="16384" width="9" style="15"/>
  </cols>
  <sheetData>
    <row r="1" spans="1:4">
      <c r="A1" s="17" t="s">
        <v>19</v>
      </c>
      <c r="B1" s="17" t="s">
        <v>45</v>
      </c>
      <c r="C1" s="18">
        <v>100000</v>
      </c>
      <c r="D1" s="15" t="s">
        <v>54</v>
      </c>
    </row>
    <row r="2" spans="1:4">
      <c r="A2" s="17" t="s">
        <v>20</v>
      </c>
      <c r="B2" s="17" t="s">
        <v>45</v>
      </c>
      <c r="C2" s="18">
        <v>100000</v>
      </c>
      <c r="D2" s="15" t="s">
        <v>55</v>
      </c>
    </row>
    <row r="3" spans="1:4">
      <c r="A3" s="17" t="s">
        <v>21</v>
      </c>
      <c r="B3" s="17" t="s">
        <v>45</v>
      </c>
      <c r="C3" s="18">
        <v>100000</v>
      </c>
    </row>
    <row r="4" spans="1:4">
      <c r="A4" s="17" t="s">
        <v>22</v>
      </c>
      <c r="B4" s="17" t="s">
        <v>45</v>
      </c>
      <c r="C4" s="18">
        <v>100000</v>
      </c>
    </row>
    <row r="5" spans="1:4">
      <c r="A5" s="17" t="s">
        <v>23</v>
      </c>
      <c r="B5" s="17" t="s">
        <v>45</v>
      </c>
      <c r="C5" s="18">
        <v>100000</v>
      </c>
    </row>
    <row r="6" spans="1:4">
      <c r="A6" s="17" t="s">
        <v>24</v>
      </c>
      <c r="B6" s="17" t="s">
        <v>45</v>
      </c>
      <c r="C6" s="18">
        <v>100000</v>
      </c>
    </row>
    <row r="7" spans="1:4">
      <c r="A7" s="17" t="s">
        <v>25</v>
      </c>
      <c r="B7" s="19" t="s">
        <v>46</v>
      </c>
      <c r="C7" s="20">
        <v>250000</v>
      </c>
    </row>
    <row r="8" spans="1:4">
      <c r="A8" s="17" t="s">
        <v>31</v>
      </c>
      <c r="B8" s="19" t="s">
        <v>46</v>
      </c>
      <c r="C8" s="18">
        <v>100000</v>
      </c>
    </row>
    <row r="9" spans="1:4">
      <c r="A9" s="17" t="s">
        <v>26</v>
      </c>
      <c r="B9" s="19" t="s">
        <v>46</v>
      </c>
      <c r="C9" s="18">
        <v>250000</v>
      </c>
    </row>
    <row r="10" spans="1:4">
      <c r="A10" s="17" t="s">
        <v>32</v>
      </c>
      <c r="B10" s="19" t="s">
        <v>46</v>
      </c>
      <c r="C10" s="18">
        <v>100000</v>
      </c>
    </row>
    <row r="11" spans="1:4">
      <c r="A11" s="17" t="s">
        <v>27</v>
      </c>
      <c r="B11" s="19" t="s">
        <v>46</v>
      </c>
      <c r="C11" s="18">
        <v>250000</v>
      </c>
    </row>
    <row r="12" spans="1:4">
      <c r="A12" s="17" t="s">
        <v>33</v>
      </c>
      <c r="B12" s="19" t="s">
        <v>46</v>
      </c>
      <c r="C12" s="18">
        <v>100000</v>
      </c>
    </row>
    <row r="13" spans="1:4">
      <c r="A13" s="17" t="s">
        <v>28</v>
      </c>
      <c r="B13" s="19" t="s">
        <v>46</v>
      </c>
      <c r="C13" s="18">
        <v>250000</v>
      </c>
    </row>
    <row r="14" spans="1:4">
      <c r="A14" s="17" t="s">
        <v>34</v>
      </c>
      <c r="B14" s="19" t="s">
        <v>46</v>
      </c>
      <c r="C14" s="18">
        <v>100000</v>
      </c>
    </row>
    <row r="15" spans="1:4">
      <c r="A15" s="17" t="s">
        <v>29</v>
      </c>
      <c r="B15" s="19" t="s">
        <v>46</v>
      </c>
      <c r="C15" s="18">
        <v>250000</v>
      </c>
    </row>
    <row r="16" spans="1:4">
      <c r="A16" s="17" t="s">
        <v>35</v>
      </c>
      <c r="B16" s="19" t="s">
        <v>46</v>
      </c>
      <c r="C16" s="18">
        <v>100000</v>
      </c>
    </row>
    <row r="17" spans="1:3">
      <c r="A17" s="17" t="s">
        <v>30</v>
      </c>
      <c r="B17" s="19" t="s">
        <v>46</v>
      </c>
      <c r="C17" s="18">
        <v>250000</v>
      </c>
    </row>
    <row r="18" spans="1:3">
      <c r="A18" s="17" t="s">
        <v>36</v>
      </c>
      <c r="B18" s="19" t="s">
        <v>46</v>
      </c>
      <c r="C18" s="18">
        <v>100000</v>
      </c>
    </row>
    <row r="19" spans="1:3">
      <c r="A19" s="17" t="s">
        <v>41</v>
      </c>
      <c r="B19" s="19" t="s">
        <v>46</v>
      </c>
      <c r="C19" s="18">
        <v>250000</v>
      </c>
    </row>
    <row r="20" spans="1:3">
      <c r="A20" s="17" t="s">
        <v>37</v>
      </c>
      <c r="B20" s="19" t="s">
        <v>46</v>
      </c>
      <c r="C20" s="18">
        <v>100000</v>
      </c>
    </row>
    <row r="21" spans="1:3">
      <c r="A21" s="17" t="s">
        <v>42</v>
      </c>
      <c r="B21" s="19" t="s">
        <v>46</v>
      </c>
      <c r="C21" s="18">
        <v>250000</v>
      </c>
    </row>
    <row r="22" spans="1:3">
      <c r="A22" s="17" t="s">
        <v>38</v>
      </c>
      <c r="B22" s="19" t="s">
        <v>46</v>
      </c>
      <c r="C22" s="18">
        <v>100000</v>
      </c>
    </row>
    <row r="23" spans="1:3">
      <c r="A23" s="17" t="s">
        <v>43</v>
      </c>
      <c r="B23" s="19" t="s">
        <v>46</v>
      </c>
      <c r="C23" s="18">
        <v>250000</v>
      </c>
    </row>
    <row r="24" spans="1:3">
      <c r="A24" s="17" t="s">
        <v>39</v>
      </c>
      <c r="B24" s="19" t="s">
        <v>46</v>
      </c>
      <c r="C24" s="18">
        <v>100000</v>
      </c>
    </row>
    <row r="25" spans="1:3">
      <c r="A25" s="17" t="s">
        <v>44</v>
      </c>
      <c r="B25" s="19" t="s">
        <v>46</v>
      </c>
      <c r="C25" s="18">
        <v>250000</v>
      </c>
    </row>
    <row r="26" spans="1:3">
      <c r="A26" s="17" t="s">
        <v>40</v>
      </c>
      <c r="B26" s="19" t="s">
        <v>46</v>
      </c>
      <c r="C26" s="18">
        <v>100000</v>
      </c>
    </row>
    <row r="27" spans="1:3">
      <c r="A27" s="19" t="s">
        <v>47</v>
      </c>
      <c r="B27" s="19" t="s">
        <v>49</v>
      </c>
      <c r="C27" s="20">
        <v>300000</v>
      </c>
    </row>
    <row r="28" spans="1:3">
      <c r="A28" s="19" t="s">
        <v>48</v>
      </c>
      <c r="B28" s="19" t="s">
        <v>50</v>
      </c>
      <c r="C28" s="20">
        <v>2000000</v>
      </c>
    </row>
  </sheetData>
  <sheetProtection sheet="1" objects="1" scenarios="1"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①</vt:lpstr>
      <vt:lpstr>②</vt:lpstr>
      <vt:lpstr>③</vt:lpstr>
      <vt:lpstr>④</vt:lpstr>
      <vt:lpstr>⑤</vt:lpstr>
      <vt:lpstr>記入例１</vt:lpstr>
      <vt:lpstr>記入例２</vt:lpstr>
      <vt:lpstr>記入例３</vt:lpstr>
      <vt:lpstr>マスタ</vt:lpstr>
      <vt:lpstr>①!Print_Area</vt:lpstr>
      <vt:lpstr>②!Print_Area</vt:lpstr>
      <vt:lpstr>③!Print_Area</vt:lpstr>
      <vt:lpstr>④!Print_Area</vt:lpstr>
      <vt:lpstr>⑤!Print_Area</vt:lpstr>
      <vt:lpstr>記入例１!Print_Area</vt:lpstr>
      <vt:lpstr>記入例２!Print_Area</vt:lpstr>
      <vt:lpstr>記入例３!Print_Area</vt:lpstr>
    </vt:vector>
  </TitlesOfParts>
  <Company>島田市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政策法務担当</dc:creator>
  <cp:lastModifiedBy>島田市</cp:lastModifiedBy>
  <cp:lastPrinted>2022-11-15T02:43:29Z</cp:lastPrinted>
  <dcterms:created xsi:type="dcterms:W3CDTF">2022-11-14T06:43:26Z</dcterms:created>
  <dcterms:modified xsi:type="dcterms:W3CDTF">2023-09-29T01:39:26Z</dcterms:modified>
</cp:coreProperties>
</file>